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IRA 2DO INFORME\INFORMACION CONTABLE\"/>
    </mc:Choice>
  </mc:AlternateContent>
  <xr:revisionPtr revIDLastSave="0" documentId="13_ncr:1_{071A881F-8D2E-478C-8E2D-6ADE15D6D732}" xr6:coauthVersionLast="47" xr6:coauthVersionMax="47" xr10:uidLastSave="{00000000-0000-0000-0000-000000000000}"/>
  <bookViews>
    <workbookView xWindow="-108" yWindow="-108" windowWidth="23256" windowHeight="12456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C167" i="59"/>
  <c r="C159" i="59"/>
  <c r="C155" i="59"/>
  <c r="C144" i="59"/>
  <c r="C48" i="65" l="1"/>
  <c r="C39" i="65"/>
  <c r="C111" i="62" l="1"/>
  <c r="D111" i="62"/>
  <c r="D108" i="62"/>
  <c r="D107" i="62" s="1"/>
  <c r="C108" i="62"/>
  <c r="C107" i="62" s="1"/>
  <c r="D102" i="62"/>
  <c r="D101" i="62" s="1"/>
  <c r="C102" i="62"/>
  <c r="C101" i="62" s="1"/>
  <c r="D50" i="62"/>
  <c r="C50" i="62"/>
  <c r="D21" i="62" l="1"/>
  <c r="C21" i="62"/>
  <c r="D120" i="62" l="1"/>
  <c r="D110" i="62" s="1"/>
  <c r="C120" i="62"/>
  <c r="C110" i="62" s="1"/>
  <c r="D95" i="62"/>
  <c r="C95" i="62"/>
  <c r="D29" i="62"/>
  <c r="D44" i="62" s="1"/>
  <c r="D61" i="62" l="1"/>
  <c r="C61" i="62"/>
  <c r="D59" i="62"/>
  <c r="C59" i="62"/>
  <c r="D57" i="62"/>
  <c r="C57" i="62"/>
  <c r="D55" i="62"/>
  <c r="C55" i="62"/>
  <c r="D53" i="62"/>
  <c r="C53" i="62"/>
  <c r="C52" i="62" l="1"/>
  <c r="D52" i="62"/>
  <c r="D93" i="62"/>
  <c r="D92" i="62" s="1"/>
  <c r="F34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1" i="60" l="1"/>
  <c r="D16" i="62" l="1"/>
  <c r="C16" i="62"/>
  <c r="C41" i="59"/>
  <c r="C32" i="59"/>
  <c r="C11" i="60" l="1"/>
  <c r="C93" i="62" l="1"/>
  <c r="C92" i="62" s="1"/>
  <c r="C212" i="60"/>
  <c r="C211" i="60" s="1"/>
  <c r="C195" i="60"/>
  <c r="C192" i="60"/>
  <c r="C183" i="60"/>
  <c r="C179" i="60"/>
  <c r="C177" i="60"/>
  <c r="C174" i="60"/>
  <c r="C171" i="60"/>
  <c r="C168" i="60"/>
  <c r="C164" i="60"/>
  <c r="C161" i="60"/>
  <c r="C158" i="60"/>
  <c r="C154" i="60"/>
  <c r="C148" i="60"/>
  <c r="C146" i="60"/>
  <c r="C143" i="60"/>
  <c r="C139" i="60"/>
  <c r="C134" i="60"/>
  <c r="C131" i="60"/>
  <c r="C128" i="60"/>
  <c r="C125" i="60"/>
  <c r="C114" i="60"/>
  <c r="C104" i="60"/>
  <c r="C97" i="60"/>
  <c r="C182" i="60" l="1"/>
  <c r="C157" i="60"/>
  <c r="C167" i="60"/>
  <c r="C124" i="60"/>
  <c r="C96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3" i="62"/>
  <c r="C83" i="62"/>
  <c r="D77" i="62"/>
  <c r="C77" i="62"/>
  <c r="D74" i="62"/>
  <c r="C74" i="62"/>
  <c r="D65" i="62"/>
  <c r="C65" i="62"/>
  <c r="C29" i="62"/>
  <c r="C44" i="62" s="1"/>
  <c r="C26" i="61"/>
  <c r="C22" i="61"/>
  <c r="C17" i="61"/>
  <c r="C84" i="60"/>
  <c r="C82" i="60"/>
  <c r="C80" i="60"/>
  <c r="C74" i="60"/>
  <c r="C71" i="60"/>
  <c r="C65" i="60"/>
  <c r="C59" i="60"/>
  <c r="C48" i="60"/>
  <c r="C39" i="60"/>
  <c r="C36" i="60"/>
  <c r="C30" i="60"/>
  <c r="C27" i="60"/>
  <c r="C21" i="60"/>
  <c r="C58" i="60" l="1"/>
  <c r="C64" i="62"/>
  <c r="C49" i="62" s="1"/>
  <c r="C130" i="62" s="1"/>
  <c r="D64" i="62"/>
  <c r="D49" i="62" s="1"/>
  <c r="D130" i="62" s="1"/>
  <c r="C95" i="60"/>
  <c r="C70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E82" i="59"/>
  <c r="D8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8" i="60" l="1"/>
  <c r="D204" i="60"/>
  <c r="D200" i="60"/>
  <c r="D196" i="60"/>
  <c r="D188" i="60"/>
  <c r="D184" i="60"/>
  <c r="D180" i="60"/>
  <c r="D176" i="60"/>
  <c r="D172" i="60"/>
  <c r="D160" i="60"/>
  <c r="D156" i="60"/>
  <c r="D152" i="60"/>
  <c r="D144" i="60"/>
  <c r="D140" i="60"/>
  <c r="D136" i="60"/>
  <c r="D132" i="60"/>
  <c r="D120" i="60"/>
  <c r="D116" i="60"/>
  <c r="D112" i="60"/>
  <c r="D108" i="60"/>
  <c r="D100" i="60"/>
  <c r="D206" i="60"/>
  <c r="D190" i="60"/>
  <c r="D166" i="60"/>
  <c r="D138" i="60"/>
  <c r="D130" i="60"/>
  <c r="D122" i="60"/>
  <c r="D106" i="60"/>
  <c r="D98" i="60"/>
  <c r="D209" i="60"/>
  <c r="D193" i="60"/>
  <c r="D185" i="60"/>
  <c r="D173" i="60"/>
  <c r="D165" i="60"/>
  <c r="D149" i="60"/>
  <c r="D141" i="60"/>
  <c r="D133" i="60"/>
  <c r="D117" i="60"/>
  <c r="D113" i="60"/>
  <c r="D105" i="60"/>
  <c r="D207" i="60"/>
  <c r="D203" i="60"/>
  <c r="D199" i="60"/>
  <c r="D191" i="60"/>
  <c r="D187" i="60"/>
  <c r="D175" i="60"/>
  <c r="D163" i="60"/>
  <c r="D159" i="60"/>
  <c r="D155" i="60"/>
  <c r="D151" i="60"/>
  <c r="D147" i="60"/>
  <c r="D135" i="60"/>
  <c r="D127" i="60"/>
  <c r="D123" i="60"/>
  <c r="D119" i="60"/>
  <c r="D115" i="60"/>
  <c r="D111" i="60"/>
  <c r="D107" i="60"/>
  <c r="D103" i="60"/>
  <c r="D99" i="60"/>
  <c r="D210" i="60"/>
  <c r="D202" i="60"/>
  <c r="D198" i="60"/>
  <c r="D194" i="60"/>
  <c r="D186" i="60"/>
  <c r="D178" i="60"/>
  <c r="D170" i="60"/>
  <c r="D162" i="60"/>
  <c r="D150" i="60"/>
  <c r="D142" i="60"/>
  <c r="D126" i="60"/>
  <c r="D118" i="60"/>
  <c r="D110" i="60"/>
  <c r="D102" i="60"/>
  <c r="D213" i="60"/>
  <c r="D205" i="60"/>
  <c r="D197" i="60"/>
  <c r="D189" i="60"/>
  <c r="D181" i="60"/>
  <c r="D169" i="60"/>
  <c r="D153" i="60"/>
  <c r="D145" i="60"/>
  <c r="D137" i="60"/>
  <c r="D129" i="60"/>
  <c r="D121" i="60"/>
  <c r="D109" i="60"/>
  <c r="D101" i="60"/>
  <c r="D201" i="60"/>
  <c r="D146" i="60"/>
  <c r="D192" i="60"/>
  <c r="D164" i="60"/>
  <c r="D139" i="60"/>
  <c r="D158" i="60"/>
  <c r="D114" i="60"/>
  <c r="D177" i="60"/>
  <c r="D154" i="60"/>
  <c r="D97" i="60"/>
  <c r="D171" i="60"/>
  <c r="D104" i="60"/>
  <c r="D161" i="60"/>
  <c r="D134" i="60"/>
  <c r="D195" i="60"/>
  <c r="D168" i="60"/>
  <c r="D128" i="60"/>
  <c r="D183" i="60"/>
  <c r="D131" i="60"/>
  <c r="D174" i="60"/>
  <c r="D148" i="60"/>
  <c r="D125" i="60"/>
  <c r="D179" i="60"/>
  <c r="D143" i="60"/>
  <c r="D212" i="60"/>
  <c r="D182" i="60"/>
  <c r="D157" i="60"/>
  <c r="D124" i="60"/>
  <c r="D96" i="60"/>
  <c r="D167" i="60"/>
  <c r="D211" i="60"/>
  <c r="C10" i="60"/>
  <c r="C9" i="60" s="1"/>
</calcChain>
</file>

<file path=xl/sharedStrings.xml><?xml version="1.0" encoding="utf-8"?>
<sst xmlns="http://schemas.openxmlformats.org/spreadsheetml/2006/main" count="841" uniqueCount="604">
  <si>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</si>
  <si>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</si>
  <si>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</si>
  <si>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</si>
  <si>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</si>
  <si>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</si>
  <si>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</si>
  <si>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</si>
  <si>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</si>
  <si>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</si>
  <si>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</si>
  <si>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</si>
  <si>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</si>
  <si>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</si>
  <si>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</si>
  <si>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</si>
  <si>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</si>
  <si>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</si>
  <si>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</si>
  <si>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</si>
  <si>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</si>
  <si>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</si>
  <si>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</si>
  <si>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</si>
  <si>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</si>
  <si>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</si>
  <si>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</si>
  <si>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</si>
  <si>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</si>
  <si>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</si>
  <si>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</si>
  <si>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</si>
  <si>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</si>
  <si>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</si>
  <si>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</si>
  <si>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</si>
  <si>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</si>
  <si>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</si>
  <si>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</si>
  <si>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</si>
  <si>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</si>
  <si>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</si>
  <si>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</si>
  <si>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</si>
  <si>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</si>
  <si>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</si>
  <si>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</si>
  <si>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</si>
  <si>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</si>
  <si>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</si>
  <si>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</si>
  <si>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</si>
  <si>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</si>
  <si>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</si>
  <si>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</si>
  <si>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</si>
  <si>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</si>
  <si>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</si>
  <si>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</si>
  <si>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</si>
  <si>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</si>
  <si>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</si>
  <si>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</si>
  <si>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</si>
  <si>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</si>
  <si>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</si>
  <si>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</si>
  <si>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</si>
  <si>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</si>
  <si>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</si>
  <si>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</si>
  <si>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</si>
  <si>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</si>
  <si>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</si>
  <si>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</si>
  <si>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</si>
  <si>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</si>
  <si>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</si>
  <si>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</si>
  <si>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</si>
  <si>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</si>
  <si>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</si>
  <si>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</si>
  <si>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</si>
  <si>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</si>
  <si>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</si>
  <si>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</si>
  <si>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</si>
  <si>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</si>
  <si>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</si>
  <si>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</si>
  <si>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</si>
  <si>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</si>
  <si>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</si>
  <si>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</si>
  <si>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</si>
  <si>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</si>
  <si>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</si>
  <si>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</si>
  <si>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</si>
  <si>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</si>
  <si>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</si>
  <si>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</si>
  <si>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</si>
  <si>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</si>
  <si>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</si>
  <si>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</si>
  <si>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</si>
  <si>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</si>
  <si>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</si>
  <si>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</si>
  <si>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</si>
  <si>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</si>
  <si>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</si>
  <si>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</si>
  <si>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</si>
  <si>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</si>
  <si>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</si>
  <si>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</si>
  <si>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</si>
  <si>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</si>
  <si>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</si>
  <si>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</si>
  <si>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</si>
  <si>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</si>
  <si>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</si>
  <si>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</si>
  <si>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</si>
  <si>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</si>
  <si>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</si>
  <si>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</si>
  <si>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</si>
  <si>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</si>
  <si>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</si>
  <si>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</si>
  <si>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</si>
  <si>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</si>
  <si>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</si>
  <si>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</si>
  <si>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</si>
  <si>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</si>
  <si>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</si>
  <si>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</si>
  <si>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</si>
  <si>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</si>
  <si>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</si>
  <si>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</si>
  <si>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</si>
  <si>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</si>
  <si>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</si>
  <si>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</si>
  <si>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</si>
  <si>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</si>
  <si>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</si>
  <si>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</si>
  <si>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</si>
  <si>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</si>
  <si>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</si>
  <si>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</si>
  <si>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</si>
  <si>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</si>
  <si>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</si>
  <si>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</si>
  <si>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</si>
  <si>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</si>
  <si>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</si>
  <si>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</si>
  <si>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</si>
  <si>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</si>
  <si>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</si>
  <si>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</si>
  <si>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</si>
  <si>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</si>
  <si>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</si>
  <si>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</si>
  <si>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</si>
  <si>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</si>
  <si>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</si>
  <si>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</si>
  <si>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</si>
  <si>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</si>
  <si>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</si>
  <si>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</si>
  <si>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</si>
  <si>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</si>
  <si>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</si>
  <si>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</si>
  <si>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</si>
  <si>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</si>
  <si>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</si>
  <si>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</si>
  <si>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</si>
  <si>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</si>
  <si>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</si>
  <si>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</si>
  <si>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</si>
  <si>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</si>
  <si>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</si>
  <si>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</si>
  <si>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</si>
  <si>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</si>
  <si>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</si>
  <si>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</si>
  <si>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</si>
  <si>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</si>
  <si>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</si>
  <si>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</si>
  <si>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</si>
  <si>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</si>
  <si>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</si>
  <si>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</si>
  <si>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</si>
  <si>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</si>
  <si>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</si>
  <si>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</si>
  <si>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</si>
  <si>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</si>
  <si>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</si>
  <si>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</si>
  <si>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</si>
  <si>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</si>
  <si>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</si>
  <si>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</si>
  <si>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</si>
  <si>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</si>
  <si>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</si>
  <si>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</si>
  <si>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</si>
  <si>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</si>
  <si>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</si>
  <si>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</si>
  <si>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</si>
  <si>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</si>
  <si>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</si>
  <si>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</si>
  <si>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</si>
  <si>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</si>
  <si>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</si>
  <si>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</si>
  <si>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</si>
  <si>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</si>
  <si>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</si>
  <si>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</si>
  <si>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</si>
  <si>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</si>
  <si>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</si>
  <si>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</si>
  <si>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</si>
  <si>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</si>
  <si>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</si>
  <si>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</si>
  <si>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</si>
  <si>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</si>
  <si>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</si>
  <si>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</si>
  <si>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</si>
  <si>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</si>
  <si>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</si>
  <si>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</si>
  <si>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</si>
  <si>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</si>
  <si>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</si>
  <si>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</si>
  <si>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</si>
  <si>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</si>
  <si>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</si>
  <si>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</si>
  <si>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</si>
  <si>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</si>
  <si>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</si>
  <si>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</si>
  <si>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</si>
  <si>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</si>
  <si>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</si>
  <si>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</si>
  <si>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</si>
  <si>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</si>
  <si>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</si>
  <si>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</si>
  <si>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</si>
  <si>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</si>
  <si>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</si>
  <si>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</si>
  <si>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</si>
  <si>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</si>
  <si>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</si>
  <si>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</si>
  <si>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</si>
  <si>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</si>
  <si>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</si>
  <si>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</si>
  <si>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</si>
  <si>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</si>
  <si>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</si>
  <si>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</si>
  <si>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</si>
  <si>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</si>
  <si>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</si>
  <si>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</si>
  <si>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</si>
  <si>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</si>
  <si>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</si>
  <si>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</si>
  <si>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</si>
  <si>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</si>
  <si>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</si>
  <si>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</si>
  <si>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</si>
  <si>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</si>
  <si>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</si>
  <si>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</si>
  <si>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</si>
  <si>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</si>
  <si>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</si>
  <si>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</si>
  <si>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</si>
  <si>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</si>
  <si>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</si>
  <si>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</si>
  <si>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</si>
  <si>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</si>
  <si>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</si>
  <si>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</si>
  <si>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</si>
  <si>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</si>
  <si>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</si>
  <si>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</si>
  <si>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</si>
  <si>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</si>
  <si>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</si>
  <si>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</si>
  <si>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</si>
  <si>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</si>
  <si>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</si>
  <si>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</si>
  <si>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</si>
  <si>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</si>
  <si>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</si>
  <si>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</si>
  <si>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</si>
  <si>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</si>
  <si>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</si>
  <si>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</si>
  <si>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</si>
  <si>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</si>
  <si>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</si>
  <si>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</si>
  <si>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</si>
  <si>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</si>
  <si>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</si>
  <si>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</si>
  <si>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</si>
  <si>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</si>
  <si>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</si>
  <si>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</si>
  <si>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</si>
  <si>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</si>
  <si>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</si>
  <si>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</si>
  <si>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</si>
  <si>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</si>
  <si>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</si>
  <si>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</si>
  <si>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</si>
  <si>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</si>
  <si>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</si>
  <si>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</si>
  <si>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</si>
  <si>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</si>
  <si>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</si>
  <si>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</si>
  <si>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</si>
  <si>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</si>
  <si>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</si>
  <si>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</si>
  <si>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</si>
  <si>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</si>
  <si>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</si>
  <si>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</si>
  <si>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</si>
  <si>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</si>
  <si>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</si>
  <si>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</si>
  <si>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</si>
  <si>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</si>
  <si>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</si>
  <si>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</si>
  <si>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</si>
  <si>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</si>
  <si>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</si>
  <si>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</si>
  <si>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</si>
  <si>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</si>
  <si>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</si>
  <si>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</si>
  <si>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</si>
  <si>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</si>
  <si>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</si>
  <si>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</si>
  <si>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</si>
  <si>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</si>
  <si>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</si>
  <si>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</si>
  <si>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</si>
  <si>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</si>
  <si>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</si>
  <si>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</si>
  <si>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</si>
  <si>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</si>
  <si>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</si>
  <si>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</si>
  <si>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</si>
  <si>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</si>
  <si>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</si>
  <si>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</si>
  <si>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</si>
  <si>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</si>
  <si>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</si>
  <si>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</si>
  <si>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</si>
  <si>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</si>
  <si>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</si>
  <si>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</si>
  <si>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</si>
  <si>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</si>
  <si>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</si>
  <si>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</si>
  <si>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</si>
  <si>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</si>
  <si>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</si>
  <si>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</si>
  <si>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</si>
  <si>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</si>
  <si>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</si>
  <si>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</si>
  <si>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</si>
  <si>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</si>
  <si>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</si>
  <si>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</si>
  <si>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</si>
  <si>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</si>
  <si>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</si>
  <si>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</si>
  <si>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</si>
  <si>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</si>
  <si>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</si>
  <si>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</si>
  <si>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</si>
  <si>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</si>
  <si>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</si>
  <si>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</si>
  <si>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</si>
  <si>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</si>
  <si>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</si>
  <si>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</si>
  <si>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</si>
  <si>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</si>
  <si>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</si>
  <si>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</si>
  <si>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</si>
  <si>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</si>
  <si>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</si>
  <si>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</si>
  <si>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</si>
  <si>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</si>
  <si>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</si>
  <si>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</si>
  <si>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</si>
  <si>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</si>
  <si>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</si>
  <si>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</si>
  <si>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</si>
  <si>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</si>
  <si>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</si>
  <si>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</si>
  <si>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</si>
  <si>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</si>
  <si>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</si>
  <si>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</si>
  <si>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</si>
  <si>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</si>
  <si>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</si>
  <si>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</si>
  <si>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</si>
  <si>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</si>
  <si>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</si>
  <si>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</si>
  <si>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</si>
  <si>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</si>
  <si>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</si>
  <si>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</si>
  <si>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</si>
  <si>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</si>
  <si>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PARTICIPACIONES, APORTACIONES, CONVENIOS, INCENTIVOS…</t>
  </si>
  <si>
    <t>ACT-03</t>
  </si>
  <si>
    <t>ACT-04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</si>
  <si>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</si>
  <si>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</si>
  <si>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</si>
  <si>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</si>
  <si>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</si>
  <si>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</si>
  <si>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</si>
  <si>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</si>
  <si>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</si>
  <si>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</si>
  <si>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</si>
  <si>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</si>
  <si>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</si>
  <si>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</si>
  <si>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</si>
  <si>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</si>
  <si>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</si>
  <si>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</si>
  <si>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</si>
  <si>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</si>
  <si>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</si>
  <si>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</si>
  <si>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</si>
  <si>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</si>
  <si>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</si>
  <si>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</si>
  <si>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</si>
  <si>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</si>
  <si>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</si>
  <si>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</si>
  <si>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</si>
  <si>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</si>
  <si>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</si>
  <si>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</si>
  <si>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</si>
  <si>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</si>
  <si>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</si>
  <si>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</si>
  <si>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</si>
  <si>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</si>
  <si>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</si>
  <si>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</si>
  <si>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</si>
  <si>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</si>
  <si>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</si>
  <si>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</si>
  <si>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</si>
  <si>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</si>
  <si>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</si>
  <si>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</si>
  <si>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</si>
  <si>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</si>
  <si>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</si>
  <si>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</si>
  <si>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</si>
  <si>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</si>
  <si>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</si>
  <si>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</si>
  <si>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</si>
  <si>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</si>
  <si>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</si>
  <si>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</si>
  <si>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</si>
  <si>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</si>
  <si>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</si>
  <si>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</si>
  <si>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</si>
  <si>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</si>
  <si>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</si>
  <si>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</si>
  <si>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</si>
  <si>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</si>
  <si>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</si>
  <si>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</si>
  <si>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</si>
  <si>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</si>
  <si>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INGRESOS</t>
  </si>
  <si>
    <t>EGRESOS</t>
  </si>
  <si>
    <t>INGRESOS Y OTROS BENEFICIOS</t>
  </si>
  <si>
    <t>PARTICIPACIONES, APORTACIONES, CONVENIOS, INCENTIVOS DERIVADOS DE LA COLABORACIÓN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</si>
  <si>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</si>
  <si>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</si>
  <si>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</si>
  <si>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</si>
  <si>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</si>
  <si>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</si>
  <si>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</si>
  <si>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</si>
  <si>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</si>
  <si>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</si>
  <si>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</si>
  <si>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</si>
  <si>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</si>
  <si>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</si>
  <si>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</si>
  <si>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</si>
  <si>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</si>
  <si>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</si>
  <si>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</si>
  <si>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</si>
  <si>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</si>
  <si>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</si>
  <si>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</si>
  <si>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</si>
  <si>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</si>
  <si>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</si>
  <si>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Casa de la Cultura Fray Nicolás P. Navarrete del Municipio de Santiago Maravatío, Guanajuato.</t>
  </si>
  <si>
    <t>Correspondiente 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</si>
</sst>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left" indent="1"/>
      <protection locked="0"/>
    </xf>
    <xf numFmtId="0" fontId="2" fillId="0" borderId="8" xfId="0" applyFont="1" applyFill="1" applyBorder="1" applyProtection="1"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Border="1" applyAlignment="1">
      <alignment vertical="center"/>
    </xf>
    <xf numFmtId="0" fontId="5" fillId="0" borderId="0" xfId="10" applyFont="1" applyFill="1"/>
    <xf numFmtId="0" fontId="5" fillId="0" borderId="0" xfId="10" applyFont="1"/>
    <xf numFmtId="0" fontId="7" fillId="0" borderId="0" xfId="10" applyFont="1" applyBorder="1"/>
    <xf numFmtId="0" fontId="5" fillId="0" borderId="0" xfId="10" applyFont="1" applyBorder="1" applyAlignment="1">
      <alignment horizontal="center" vertical="center"/>
    </xf>
    <xf numFmtId="0" fontId="5" fillId="0" borderId="0" xfId="10" applyFont="1" applyFill="1" applyBorder="1"/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Fill="1" applyAlignment="1">
      <alignment horizontal="center" vertical="center"/>
    </xf>
    <xf numFmtId="0" fontId="2" fillId="0" borderId="0" xfId="12" applyFont="1" applyFill="1"/>
    <xf numFmtId="0" fontId="2" fillId="0" borderId="0" xfId="12" applyFont="1" applyFill="1" applyAlignment="1">
      <alignment wrapText="1"/>
    </xf>
    <xf numFmtId="0" fontId="2" fillId="0" borderId="0" xfId="12" applyFont="1" applyFill="1" applyAlignment="1"/>
    <xf numFmtId="0" fontId="2" fillId="0" borderId="0" xfId="12" applyFont="1" applyFill="1" applyAlignment="1">
      <alignment horizontal="center"/>
    </xf>
    <xf numFmtId="4" fontId="2" fillId="0" borderId="0" xfId="12" applyNumberFormat="1" applyFont="1"/>
    <xf numFmtId="0" fontId="2" fillId="0" borderId="0" xfId="12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Fill="1" applyBorder="1" applyAlignment="1">
      <alignment vertical="center"/>
    </xf>
    <xf numFmtId="0" fontId="8" fillId="0" borderId="9" xfId="13" applyFont="1" applyFill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Fill="1" applyBorder="1" applyAlignment="1">
      <alignment horizontal="left" vertical="center" wrapText="1" indent="1"/>
    </xf>
    <xf numFmtId="0" fontId="9" fillId="0" borderId="2" xfId="13" applyFont="1" applyFill="1" applyBorder="1" applyAlignment="1">
      <alignment horizontal="left" vertical="center"/>
    </xf>
    <xf numFmtId="0" fontId="9" fillId="0" borderId="9" xfId="13" applyFont="1" applyFill="1" applyBorder="1" applyAlignment="1">
      <alignment horizontal="left" vertical="center" indent="1"/>
    </xf>
    <xf numFmtId="0" fontId="9" fillId="0" borderId="9" xfId="13" applyFont="1" applyFill="1" applyBorder="1" applyAlignment="1">
      <alignment horizontal="left" vertical="center" wrapText="1"/>
    </xf>
    <xf numFmtId="4" fontId="9" fillId="0" borderId="9" xfId="13" applyNumberFormat="1" applyFont="1" applyFill="1" applyBorder="1" applyAlignment="1">
      <alignment horizontal="right" vertical="center" wrapText="1" indent="1"/>
    </xf>
    <xf numFmtId="0" fontId="8" fillId="0" borderId="2" xfId="13" applyFont="1" applyFill="1" applyBorder="1" applyAlignment="1">
      <alignment vertical="center"/>
    </xf>
    <xf numFmtId="0" fontId="2" fillId="0" borderId="2" xfId="13" applyFont="1" applyFill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Fill="1" applyBorder="1" applyAlignment="1">
      <alignment horizontal="left" vertical="center"/>
    </xf>
    <xf numFmtId="4" fontId="9" fillId="0" borderId="11" xfId="13" applyNumberFormat="1" applyFont="1" applyFill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5" fillId="0" borderId="0" xfId="13" applyFont="1" applyFill="1" applyBorder="1"/>
    <xf numFmtId="0" fontId="2" fillId="0" borderId="9" xfId="13" applyFont="1" applyFill="1" applyBorder="1" applyAlignment="1">
      <alignment horizontal="left" vertical="center" indent="1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Fill="1" applyBorder="1" applyAlignment="1">
      <alignment horizontal="right" vertical="center"/>
    </xf>
    <xf numFmtId="0" fontId="8" fillId="0" borderId="12" xfId="13" applyFont="1" applyFill="1" applyBorder="1" applyAlignment="1">
      <alignment vertical="center"/>
    </xf>
    <xf numFmtId="0" fontId="9" fillId="0" borderId="9" xfId="13" applyFont="1" applyFill="1" applyBorder="1" applyAlignment="1">
      <alignment vertical="center"/>
    </xf>
    <xf numFmtId="4" fontId="9" fillId="0" borderId="9" xfId="13" applyNumberFormat="1" applyFont="1" applyFill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indent="1"/>
    </xf>
    <xf numFmtId="0" fontId="2" fillId="0" borderId="9" xfId="13" applyFont="1" applyFill="1" applyBorder="1" applyAlignment="1">
      <alignment vertical="center"/>
    </xf>
    <xf numFmtId="4" fontId="2" fillId="0" borderId="9" xfId="13" applyNumberFormat="1" applyFont="1" applyFill="1" applyBorder="1" applyAlignment="1">
      <alignment horizontal="right" vertical="center"/>
    </xf>
    <xf numFmtId="0" fontId="1" fillId="0" borderId="2" xfId="13" applyFont="1" applyFill="1" applyBorder="1" applyAlignment="1">
      <alignment vertical="center"/>
    </xf>
    <xf numFmtId="0" fontId="1" fillId="0" borderId="12" xfId="13" applyFont="1" applyFill="1" applyBorder="1" applyAlignment="1">
      <alignment vertical="center"/>
    </xf>
    <xf numFmtId="49" fontId="2" fillId="0" borderId="2" xfId="13" applyNumberFormat="1" applyFont="1" applyFill="1" applyBorder="1"/>
    <xf numFmtId="0" fontId="2" fillId="0" borderId="9" xfId="13" applyFont="1" applyFill="1" applyBorder="1"/>
    <xf numFmtId="9" fontId="2" fillId="0" borderId="0" xfId="14" applyFont="1"/>
    <xf numFmtId="0" fontId="2" fillId="0" borderId="0" xfId="0" applyFont="1" applyProtection="1">
      <protection locked="0"/>
    </xf>
    <xf numFmtId="0" fontId="11" fillId="4" borderId="0" xfId="12" applyFont="1" applyFill="1"/>
    <xf numFmtId="0" fontId="5" fillId="0" borderId="0" xfId="0" applyFont="1" applyAlignment="1">
      <alignment horizontal="center"/>
    </xf>
    <xf numFmtId="49" fontId="2" fillId="0" borderId="2" xfId="13" applyNumberFormat="1" applyFont="1" applyFill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9" fillId="0" borderId="0" xfId="9" applyFont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1" fillId="0" borderId="0" xfId="9" applyFont="1" applyFill="1"/>
    <xf numFmtId="0" fontId="2" fillId="0" borderId="0" xfId="9" applyFont="1" applyFill="1"/>
    <xf numFmtId="4" fontId="5" fillId="0" borderId="0" xfId="2" applyNumberFormat="1" applyFont="1" applyFill="1" applyBorder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Fill="1" applyBorder="1" applyAlignment="1">
      <alignment horizontal="right" vertical="center" wrapText="1" indent="1"/>
    </xf>
    <xf numFmtId="3" fontId="9" fillId="0" borderId="1" xfId="13" applyNumberFormat="1" applyFont="1" applyFill="1" applyBorder="1" applyAlignment="1">
      <alignment horizontal="right" vertical="center" wrapText="1" indent="1"/>
    </xf>
    <xf numFmtId="3" fontId="9" fillId="0" borderId="1" xfId="13" applyNumberFormat="1" applyFont="1" applyFill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1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indent="1"/>
    </xf>
    <xf numFmtId="0" fontId="8" fillId="0" borderId="0" xfId="2" applyFont="1" applyFill="1" applyAlignment="1">
      <alignment horizontal="center"/>
    </xf>
    <xf numFmtId="0" fontId="8" fillId="0" borderId="0" xfId="2" applyFont="1" applyFill="1" applyAlignment="1"/>
    <xf numFmtId="4" fontId="8" fillId="0" borderId="0" xfId="19" applyNumberFormat="1" applyFont="1" applyFill="1"/>
    <xf numFmtId="0" fontId="9" fillId="0" borderId="0" xfId="2" applyFont="1" applyFill="1" applyAlignment="1">
      <alignment horizontal="center"/>
    </xf>
    <xf numFmtId="0" fontId="9" fillId="0" borderId="0" xfId="2" applyFont="1" applyFill="1"/>
    <xf numFmtId="4" fontId="9" fillId="0" borderId="0" xfId="19" applyNumberFormat="1" applyFont="1" applyFill="1"/>
    <xf numFmtId="0" fontId="1" fillId="0" borderId="0" xfId="2" applyFont="1" applyFill="1"/>
    <xf numFmtId="4" fontId="8" fillId="0" borderId="0" xfId="18" applyNumberFormat="1" applyFont="1" applyFill="1"/>
    <xf numFmtId="0" fontId="2" fillId="0" borderId="0" xfId="2" applyFont="1" applyFill="1"/>
    <xf numFmtId="4" fontId="9" fillId="0" borderId="0" xfId="18" applyNumberFormat="1" applyFont="1" applyFill="1"/>
    <xf numFmtId="0" fontId="8" fillId="0" borderId="0" xfId="2" applyFont="1" applyFill="1"/>
    <xf numFmtId="0" fontId="8" fillId="0" borderId="0" xfId="2" applyFont="1" applyFill="1" applyAlignment="1">
      <alignment horizontal="left" indent="1"/>
    </xf>
    <xf numFmtId="4" fontId="8" fillId="0" borderId="0" xfId="2" applyNumberFormat="1" applyFont="1" applyFill="1"/>
    <xf numFmtId="0" fontId="9" fillId="0" borderId="0" xfId="8" applyFont="1" applyBorder="1"/>
    <xf numFmtId="0" fontId="8" fillId="0" borderId="2" xfId="13" applyFont="1" applyFill="1" applyBorder="1" applyAlignment="1">
      <alignment horizontal="center" vertical="center"/>
    </xf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1" xfId="13" applyNumberFormat="1" applyFont="1" applyBorder="1" applyAlignment="1">
      <alignment horizontal="right" vertical="center" indent="1"/>
    </xf>
    <xf numFmtId="0" fontId="8" fillId="0" borderId="14" xfId="13" applyFont="1" applyFill="1" applyBorder="1" applyAlignment="1">
      <alignment horizontal="center" vertical="center"/>
    </xf>
    <xf numFmtId="4" fontId="9" fillId="0" borderId="12" xfId="13" applyNumberFormat="1" applyFont="1" applyBorder="1" applyAlignment="1">
      <alignment horizontal="right" vertical="center" wrapText="1" indent="1"/>
    </xf>
    <xf numFmtId="0" fontId="1" fillId="0" borderId="1" xfId="9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8" fillId="3" borderId="0" xfId="8" applyFont="1" applyFill="1" applyBorder="1" applyAlignment="1">
      <alignment horizontal="righ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 applyFill="1"/>
    <xf numFmtId="0" fontId="1" fillId="0" borderId="0" xfId="12" applyFont="1" applyFill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Fill="1" applyAlignment="1">
      <alignment wrapText="1"/>
    </xf>
    <xf numFmtId="0" fontId="1" fillId="0" borderId="0" xfId="12" applyFont="1" applyFill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3" fontId="8" fillId="7" borderId="1" xfId="13" applyNumberFormat="1" applyFont="1" applyFill="1" applyBorder="1" applyAlignment="1">
      <alignment horizontal="center" vertical="center" wrapText="1"/>
    </xf>
    <xf numFmtId="0" fontId="9" fillId="0" borderId="11" xfId="13" applyFont="1" applyBorder="1" applyAlignment="1">
      <alignment horizontal="left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Border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Border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0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Border="1" applyAlignment="1" applyProtection="1">
      <alignment horizontal="center" vertical="center" wrapText="1"/>
      <protection locked="0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30" activePane="bottomLeft" state="frozen"/>
      <selection activeCell="A14" sqref="A14:B14"/>
      <selection pane="bottomLeft" activeCell="B48" sqref="B48"/>
    </sheetView>
  </sheetViews>
  <sheetFormatPr baseColWidth="10" defaultColWidth="12.88671875" defaultRowHeight="10.199999999999999" x14ac:dyDescent="0.2"/>
  <cols>
    <col min="1" max="1" width="14.6640625" style="1" customWidth="1"/>
    <col min="2" max="2" width="74.33203125" style="1" customWidth="1"/>
    <col min="3" max="3" width="8" style="1" customWidth="1"/>
    <col min="4" max="16384" width="12.88671875" style="1"/>
  </cols>
  <sheetData>
    <row r="1" spans="1:4" ht="16.2" customHeight="1" x14ac:dyDescent="0.2">
      <c r="A1" s="169" t="s">
        <v>602</v>
      </c>
      <c r="B1" s="170"/>
      <c r="C1" s="136" t="s">
        <v>509</v>
      </c>
      <c r="D1" s="137">
        <v>2024</v>
      </c>
    </row>
    <row r="2" spans="1:4" ht="16.2" customHeight="1" x14ac:dyDescent="0.2">
      <c r="A2" s="171" t="s">
        <v>508</v>
      </c>
      <c r="B2" s="172"/>
      <c r="C2" s="138" t="s">
        <v>510</v>
      </c>
      <c r="D2" s="139" t="s">
        <v>515</v>
      </c>
    </row>
    <row r="3" spans="1:4" ht="16.2" customHeight="1" x14ac:dyDescent="0.2">
      <c r="A3" s="173" t="s">
        <v>603</v>
      </c>
      <c r="B3" s="174"/>
      <c r="C3" s="138" t="s">
        <v>511</v>
      </c>
      <c r="D3" s="140">
        <v>2</v>
      </c>
    </row>
    <row r="4" spans="1:4" s="86" customFormat="1" ht="16.2" customHeight="1" x14ac:dyDescent="0.2">
      <c r="A4" s="175" t="s">
        <v>530</v>
      </c>
      <c r="B4" s="176"/>
      <c r="C4" s="176"/>
      <c r="D4" s="177"/>
    </row>
    <row r="5" spans="1:4" ht="15" customHeight="1" x14ac:dyDescent="0.2">
      <c r="A5" s="99" t="s">
        <v>32</v>
      </c>
      <c r="B5" s="98" t="s">
        <v>33</v>
      </c>
    </row>
    <row r="6" spans="1:4" x14ac:dyDescent="0.2">
      <c r="A6" s="2"/>
      <c r="B6" s="3"/>
    </row>
    <row r="7" spans="1:4" x14ac:dyDescent="0.2">
      <c r="A7" s="4"/>
      <c r="B7" s="5" t="s">
        <v>36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8" t="s">
        <v>491</v>
      </c>
      <c r="B10" s="39" t="s">
        <v>234</v>
      </c>
    </row>
    <row r="11" spans="1:4" x14ac:dyDescent="0.2">
      <c r="A11" s="38" t="s">
        <v>492</v>
      </c>
      <c r="B11" s="39" t="s">
        <v>493</v>
      </c>
    </row>
    <row r="12" spans="1:4" x14ac:dyDescent="0.2">
      <c r="A12" s="38" t="s">
        <v>494</v>
      </c>
      <c r="B12" s="39" t="s">
        <v>271</v>
      </c>
    </row>
    <row r="13" spans="1:4" x14ac:dyDescent="0.2">
      <c r="A13" s="38" t="s">
        <v>495</v>
      </c>
      <c r="B13" s="39" t="s">
        <v>288</v>
      </c>
    </row>
    <row r="14" spans="1:4" x14ac:dyDescent="0.2">
      <c r="A14" s="38" t="s">
        <v>1</v>
      </c>
      <c r="B14" s="39" t="s">
        <v>2</v>
      </c>
    </row>
    <row r="15" spans="1:4" x14ac:dyDescent="0.2">
      <c r="A15" s="38" t="s">
        <v>3</v>
      </c>
      <c r="B15" s="39" t="s">
        <v>4</v>
      </c>
    </row>
    <row r="16" spans="1:4" x14ac:dyDescent="0.2">
      <c r="A16" s="38" t="s">
        <v>5</v>
      </c>
      <c r="B16" s="39" t="s">
        <v>6</v>
      </c>
    </row>
    <row r="17" spans="1:2" x14ac:dyDescent="0.2">
      <c r="A17" s="38" t="s">
        <v>87</v>
      </c>
      <c r="B17" s="39" t="s">
        <v>503</v>
      </c>
    </row>
    <row r="18" spans="1:2" x14ac:dyDescent="0.2">
      <c r="A18" s="38" t="s">
        <v>7</v>
      </c>
      <c r="B18" s="39" t="s">
        <v>504</v>
      </c>
    </row>
    <row r="19" spans="1:2" x14ac:dyDescent="0.2">
      <c r="A19" s="38" t="s">
        <v>8</v>
      </c>
      <c r="B19" s="39" t="s">
        <v>86</v>
      </c>
    </row>
    <row r="20" spans="1:2" x14ac:dyDescent="0.2">
      <c r="A20" s="38" t="s">
        <v>9</v>
      </c>
      <c r="B20" s="39" t="s">
        <v>10</v>
      </c>
    </row>
    <row r="21" spans="1:2" x14ac:dyDescent="0.2">
      <c r="A21" s="38" t="s">
        <v>11</v>
      </c>
      <c r="B21" s="39" t="s">
        <v>12</v>
      </c>
    </row>
    <row r="22" spans="1:2" x14ac:dyDescent="0.2">
      <c r="A22" s="38" t="s">
        <v>13</v>
      </c>
      <c r="B22" s="39" t="s">
        <v>14</v>
      </c>
    </row>
    <row r="23" spans="1:2" x14ac:dyDescent="0.2">
      <c r="A23" s="38" t="s">
        <v>15</v>
      </c>
      <c r="B23" s="39" t="s">
        <v>16</v>
      </c>
    </row>
    <row r="24" spans="1:2" x14ac:dyDescent="0.2">
      <c r="A24" s="38" t="s">
        <v>17</v>
      </c>
      <c r="B24" s="39" t="s">
        <v>505</v>
      </c>
    </row>
    <row r="25" spans="1:2" x14ac:dyDescent="0.2">
      <c r="A25" s="38" t="s">
        <v>18</v>
      </c>
      <c r="B25" s="39" t="s">
        <v>19</v>
      </c>
    </row>
    <row r="26" spans="1:2" s="86" customFormat="1" x14ac:dyDescent="0.2">
      <c r="A26" s="38" t="s">
        <v>20</v>
      </c>
      <c r="B26" s="39" t="s">
        <v>121</v>
      </c>
    </row>
    <row r="27" spans="1:2" x14ac:dyDescent="0.2">
      <c r="A27" s="38" t="s">
        <v>21</v>
      </c>
      <c r="B27" s="39" t="s">
        <v>22</v>
      </c>
    </row>
    <row r="28" spans="1:2" x14ac:dyDescent="0.2">
      <c r="A28" s="38" t="s">
        <v>23</v>
      </c>
      <c r="B28" s="39" t="s">
        <v>24</v>
      </c>
    </row>
    <row r="29" spans="1:2" x14ac:dyDescent="0.2">
      <c r="A29" s="38" t="s">
        <v>25</v>
      </c>
      <c r="B29" s="39" t="s">
        <v>26</v>
      </c>
    </row>
    <row r="30" spans="1:2" x14ac:dyDescent="0.2">
      <c r="A30" s="38" t="s">
        <v>27</v>
      </c>
      <c r="B30" s="39" t="s">
        <v>28</v>
      </c>
    </row>
    <row r="31" spans="1:2" x14ac:dyDescent="0.2">
      <c r="A31" s="38" t="s">
        <v>29</v>
      </c>
      <c r="B31" s="39" t="s">
        <v>30</v>
      </c>
    </row>
    <row r="32" spans="1:2" x14ac:dyDescent="0.2">
      <c r="A32" s="38" t="s">
        <v>41</v>
      </c>
      <c r="B32" s="39" t="s">
        <v>42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8" t="s">
        <v>39</v>
      </c>
      <c r="B35" s="39" t="s">
        <v>34</v>
      </c>
    </row>
    <row r="36" spans="1:2" x14ac:dyDescent="0.2">
      <c r="A36" s="38" t="s">
        <v>40</v>
      </c>
      <c r="B36" s="39" t="s">
        <v>35</v>
      </c>
    </row>
    <row r="37" spans="1:2" x14ac:dyDescent="0.2">
      <c r="A37" s="4"/>
      <c r="B37" s="7"/>
    </row>
    <row r="38" spans="1:2" x14ac:dyDescent="0.2">
      <c r="A38" s="4"/>
      <c r="B38" s="5" t="s">
        <v>37</v>
      </c>
    </row>
    <row r="39" spans="1:2" x14ac:dyDescent="0.2">
      <c r="A39" s="4" t="s">
        <v>38</v>
      </c>
      <c r="B39" s="39" t="s">
        <v>31</v>
      </c>
    </row>
    <row r="40" spans="1:2" x14ac:dyDescent="0.2">
      <c r="A40" s="4"/>
      <c r="B40" s="39" t="s">
        <v>531</v>
      </c>
    </row>
    <row r="41" spans="1:2" s="86" customFormat="1" x14ac:dyDescent="0.2">
      <c r="A41" s="4"/>
      <c r="B41" s="39" t="s">
        <v>572</v>
      </c>
    </row>
    <row r="42" spans="1:2" s="86" customFormat="1" x14ac:dyDescent="0.2">
      <c r="A42" s="4"/>
      <c r="B42" s="39" t="s">
        <v>573</v>
      </c>
    </row>
    <row r="43" spans="1:2" ht="10.8" thickBot="1" x14ac:dyDescent="0.25">
      <c r="A43" s="8"/>
      <c r="B43" s="9"/>
    </row>
    <row r="45" spans="1:2" x14ac:dyDescent="0.2">
      <c r="A45" s="86" t="s">
        <v>532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5" display="PRESUPUESTALES" xr:uid="{00000000-0004-0000-0000-000008000000}"/>
    <hyperlink ref="A10" location="ACT!A8" display="ACT-01" xr:uid="{00000000-0004-0000-0000-000009000000}"/>
    <hyperlink ref="A11" location="ACT!A56" display="ACT-02" xr:uid="{00000000-0004-0000-0000-00000A000000}"/>
    <hyperlink ref="A12" location="ACT!A71" display="ACT-03" xr:uid="{00000000-0004-0000-0000-00000B000000}"/>
    <hyperlink ref="A13" location="ACT!A96" display="ACT-04" xr:uid="{00000000-0004-0000-0000-00000C000000}"/>
    <hyperlink ref="A14" location="ESF!A6" display="ESF-01" xr:uid="{00000000-0004-0000-0000-00000D000000}"/>
    <hyperlink ref="A15" location="ESF!A13" display="ESF-02" xr:uid="{00000000-0004-0000-0000-00000E000000}"/>
    <hyperlink ref="A16" location="ESF!A18" display="ESF-03" xr:uid="{00000000-0004-0000-0000-00000F000000}"/>
    <hyperlink ref="A17" location="ESF!A30" display="ESF-04" xr:uid="{00000000-0004-0000-0000-000010000000}"/>
    <hyperlink ref="A18" location="ESF!A39" display="ESF-05" xr:uid="{00000000-0004-0000-0000-000011000000}"/>
    <hyperlink ref="A19" location="ESF!A44" display="ESF-06" xr:uid="{00000000-0004-0000-0000-000012000000}"/>
    <hyperlink ref="A20" location="ESF!A48" display="ESF-07" xr:uid="{00000000-0004-0000-0000-000013000000}"/>
    <hyperlink ref="A21" location="ESF!A52" display="ESF-08" xr:uid="{00000000-0004-0000-0000-000014000000}"/>
    <hyperlink ref="A22" location="ESF!A72" display="ESF-09" xr:uid="{00000000-0004-0000-0000-000015000000}"/>
    <hyperlink ref="A23" location="ESF!A88" display="ESF-10" xr:uid="{00000000-0004-0000-0000-000016000000}"/>
    <hyperlink ref="A24" location="ESF!A94" display="ESF-11" xr:uid="{00000000-0004-0000-0000-000017000000}"/>
    <hyperlink ref="A25" location="ESF!A108" display="ESF-12" xr:uid="{00000000-0004-0000-0000-000018000000}"/>
    <hyperlink ref="A26" location="ESF!A125" display="ESF-13" xr:uid="{00000000-0004-0000-0000-000019000000}"/>
    <hyperlink ref="A27" location="ESF!A142" display="ESF-14" xr:uid="{00000000-0004-0000-0000-00001A000000}"/>
    <hyperlink ref="B10" location="ACT!A8" display="INGRESOS DE GESTION" xr:uid="{00000000-0004-0000-0000-00001B000000}"/>
    <hyperlink ref="B11" location="ACT!A56" display="PARTICIPACIONES, APORTACIONES, CONVENIOS, INCENTIVOS…" xr:uid="{00000000-0004-0000-0000-00001C000000}"/>
    <hyperlink ref="B12" location="ACT!A71" display="OTROS INGRESOS Y BENEFICIOS" xr:uid="{00000000-0004-0000-0000-00001D000000}"/>
    <hyperlink ref="B13" location="ACT!A96" display="GASTOS Y OTRAS PERDIDAS" xr:uid="{00000000-0004-0000-0000-00001E000000}"/>
    <hyperlink ref="B14" location="ESF!A6" display="FONDOS CON AFECTACIÓN ESPECÍFICA E INVERSIONES FINANCIERAS" xr:uid="{00000000-0004-0000-0000-00001F000000}"/>
    <hyperlink ref="B15" location="ESF!A13" display="CONTRIBUCIONES POR RECUPERAR" xr:uid="{00000000-0004-0000-0000-000020000000}"/>
    <hyperlink ref="B16" location="ESF!A18" display="CONTRIBUCIONES POR RECUPERAR CORTO PLAZO" xr:uid="{00000000-0004-0000-0000-000021000000}"/>
    <hyperlink ref="B17" location="ESF!A30" display="BIENES DISPONIBLES PARA SU TRANSFORMACIÓN ESTIMACIONES Y DETERIOROS (INVENTARIOS)" xr:uid="{00000000-0004-0000-0000-000022000000}"/>
    <hyperlink ref="B18" location="ESF!A39" display="ALMACENES" xr:uid="{00000000-0004-0000-0000-000023000000}"/>
    <hyperlink ref="B19" location="ESF!A44" display="FIDEICOMISOS, MANDATOS Y CONTRATOS ANÁLOGOS" xr:uid="{00000000-0004-0000-0000-000024000000}"/>
    <hyperlink ref="B20" location="ESF!A48" display="PARTICIPACIONES Y APORTACIONES DE CAPITAL" xr:uid="{00000000-0004-0000-0000-000025000000}"/>
    <hyperlink ref="B21" location="ESF!A52" display="BIENES MUEBLES E INMUEBLES" xr:uid="{00000000-0004-0000-0000-000026000000}"/>
    <hyperlink ref="B22" location="ESF!A72" display="INTANGIBLES Y DIFERIDOS" xr:uid="{00000000-0004-0000-0000-000027000000}"/>
    <hyperlink ref="B23" location="ESF!A88" display="ESTIMACIONES Y DETERIOROS" xr:uid="{00000000-0004-0000-0000-000028000000}"/>
    <hyperlink ref="B24" location="ESF!A94" display="OTROS ACTIVOS" xr:uid="{00000000-0004-0000-0000-000029000000}"/>
    <hyperlink ref="B25" location="ESF!A108" display="CUENTAS Y DOCUMENTOS POR PAGAR" xr:uid="{00000000-0004-0000-0000-00002A000000}"/>
    <hyperlink ref="B26" location="ESF!A125" display="FONDOS Y BIENES DE TERCEROS" xr:uid="{00000000-0004-0000-0000-00002B000000}"/>
    <hyperlink ref="B27" location="ESF!A142" display="OTROS PASIVOS CIRCULANTES" xr:uid="{00000000-0004-0000-0000-00002C000000}"/>
    <hyperlink ref="B41" location="Conciliacion_Ig!A1" display="INGRESOS" xr:uid="{00000000-0004-0000-0000-00002D000000}"/>
    <hyperlink ref="B42" location="Conciliacion_Eg!A1" display="EGRESOS" xr:uid="{00000000-0004-0000-0000-00002E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5"/>
  <sheetViews>
    <sheetView zoomScaleNormal="100" workbookViewId="0">
      <selection activeCell="B219" sqref="B219"/>
    </sheetView>
  </sheetViews>
  <sheetFormatPr baseColWidth="10" defaultColWidth="9.109375" defaultRowHeight="10.199999999999999" x14ac:dyDescent="0.2"/>
  <cols>
    <col min="1" max="1" width="10" style="14" customWidth="1"/>
    <col min="2" max="2" width="83" style="14" customWidth="1"/>
    <col min="3" max="4" width="15.6640625" style="14" customWidth="1"/>
    <col min="5" max="5" width="16.6640625" style="14" customWidth="1"/>
    <col min="6" max="16384" width="9.109375" style="14"/>
  </cols>
  <sheetData>
    <row r="1" spans="1:5" s="20" customFormat="1" ht="18.899999999999999" customHeight="1" x14ac:dyDescent="0.3">
      <c r="A1" s="178" t="s">
        <v>602</v>
      </c>
      <c r="B1" s="178"/>
      <c r="C1" s="178"/>
      <c r="D1" s="10" t="s">
        <v>512</v>
      </c>
      <c r="E1" s="19">
        <v>2024</v>
      </c>
    </row>
    <row r="2" spans="1:5" s="11" customFormat="1" ht="18.899999999999999" customHeight="1" x14ac:dyDescent="0.3">
      <c r="A2" s="178" t="s">
        <v>517</v>
      </c>
      <c r="B2" s="178"/>
      <c r="C2" s="178"/>
      <c r="D2" s="10" t="s">
        <v>513</v>
      </c>
      <c r="E2" s="19" t="s">
        <v>515</v>
      </c>
    </row>
    <row r="3" spans="1:5" s="11" customFormat="1" ht="18.899999999999999" customHeight="1" x14ac:dyDescent="0.3">
      <c r="A3" s="178" t="s">
        <v>603</v>
      </c>
      <c r="B3" s="178"/>
      <c r="C3" s="178"/>
      <c r="D3" s="10" t="s">
        <v>514</v>
      </c>
      <c r="E3" s="19">
        <v>2</v>
      </c>
    </row>
    <row r="4" spans="1:5" s="11" customFormat="1" ht="18.899999999999999" customHeight="1" x14ac:dyDescent="0.3">
      <c r="A4" s="178" t="s">
        <v>530</v>
      </c>
      <c r="B4" s="178"/>
      <c r="C4" s="178"/>
      <c r="D4" s="10"/>
      <c r="E4" s="19"/>
    </row>
    <row r="5" spans="1:5" x14ac:dyDescent="0.2">
      <c r="A5" s="12" t="s">
        <v>124</v>
      </c>
      <c r="B5" s="13"/>
      <c r="C5" s="13"/>
      <c r="D5" s="13"/>
      <c r="E5" s="13"/>
    </row>
    <row r="7" spans="1:5" x14ac:dyDescent="0.2">
      <c r="A7" s="87" t="s">
        <v>577</v>
      </c>
      <c r="B7" s="40"/>
      <c r="C7" s="40"/>
      <c r="D7" s="40"/>
      <c r="E7" s="40"/>
    </row>
    <row r="8" spans="1:5" x14ac:dyDescent="0.2">
      <c r="A8" s="41" t="s">
        <v>91</v>
      </c>
      <c r="B8" s="41" t="s">
        <v>88</v>
      </c>
      <c r="C8" s="41" t="s">
        <v>89</v>
      </c>
      <c r="D8" s="41" t="s">
        <v>233</v>
      </c>
      <c r="E8" s="41"/>
    </row>
    <row r="9" spans="1:5" x14ac:dyDescent="0.2">
      <c r="A9" s="142">
        <v>4000</v>
      </c>
      <c r="B9" s="141" t="s">
        <v>574</v>
      </c>
      <c r="C9" s="143">
        <f>SUM(C10+C58+C70)</f>
        <v>1039342</v>
      </c>
      <c r="D9" s="85"/>
      <c r="E9" s="42"/>
    </row>
    <row r="10" spans="1:5" x14ac:dyDescent="0.2">
      <c r="A10" s="142">
        <v>4100</v>
      </c>
      <c r="B10" s="141" t="s">
        <v>234</v>
      </c>
      <c r="C10" s="143">
        <f>SUM(C11+C21+C27+C30+C36+C39+C48)</f>
        <v>2465</v>
      </c>
      <c r="D10" s="85"/>
      <c r="E10" s="42"/>
    </row>
    <row r="11" spans="1:5" x14ac:dyDescent="0.2">
      <c r="A11" s="142">
        <v>4110</v>
      </c>
      <c r="B11" s="141" t="s">
        <v>235</v>
      </c>
      <c r="C11" s="143">
        <f>SUM(C12:C20)</f>
        <v>0</v>
      </c>
      <c r="D11" s="85"/>
      <c r="E11" s="42"/>
    </row>
    <row r="12" spans="1:5" x14ac:dyDescent="0.2">
      <c r="A12" s="43">
        <v>4111</v>
      </c>
      <c r="B12" s="44" t="s">
        <v>236</v>
      </c>
      <c r="C12" s="48">
        <v>0</v>
      </c>
      <c r="D12" s="85"/>
      <c r="E12" s="42"/>
    </row>
    <row r="13" spans="1:5" x14ac:dyDescent="0.2">
      <c r="A13" s="43">
        <v>4112</v>
      </c>
      <c r="B13" s="44" t="s">
        <v>237</v>
      </c>
      <c r="C13" s="48">
        <v>0</v>
      </c>
      <c r="D13" s="85"/>
      <c r="E13" s="42"/>
    </row>
    <row r="14" spans="1:5" x14ac:dyDescent="0.2">
      <c r="A14" s="43">
        <v>4113</v>
      </c>
      <c r="B14" s="44" t="s">
        <v>238</v>
      </c>
      <c r="C14" s="48">
        <v>0</v>
      </c>
      <c r="D14" s="85"/>
      <c r="E14" s="42"/>
    </row>
    <row r="15" spans="1:5" x14ac:dyDescent="0.2">
      <c r="A15" s="43">
        <v>4114</v>
      </c>
      <c r="B15" s="44" t="s">
        <v>239</v>
      </c>
      <c r="C15" s="48">
        <v>0</v>
      </c>
      <c r="D15" s="85"/>
      <c r="E15" s="42"/>
    </row>
    <row r="16" spans="1:5" x14ac:dyDescent="0.2">
      <c r="A16" s="43">
        <v>4115</v>
      </c>
      <c r="B16" s="44" t="s">
        <v>240</v>
      </c>
      <c r="C16" s="48">
        <v>0</v>
      </c>
      <c r="D16" s="85"/>
      <c r="E16" s="42"/>
    </row>
    <row r="17" spans="1:5" x14ac:dyDescent="0.2">
      <c r="A17" s="43">
        <v>4116</v>
      </c>
      <c r="B17" s="44" t="s">
        <v>241</v>
      </c>
      <c r="C17" s="48">
        <v>0</v>
      </c>
      <c r="D17" s="85"/>
      <c r="E17" s="42"/>
    </row>
    <row r="18" spans="1:5" x14ac:dyDescent="0.2">
      <c r="A18" s="43">
        <v>4117</v>
      </c>
      <c r="B18" s="44" t="s">
        <v>242</v>
      </c>
      <c r="C18" s="48">
        <v>0</v>
      </c>
      <c r="D18" s="85"/>
      <c r="E18" s="42"/>
    </row>
    <row r="19" spans="1:5" ht="20.399999999999999" x14ac:dyDescent="0.2">
      <c r="A19" s="43">
        <v>4118</v>
      </c>
      <c r="B19" s="45" t="s">
        <v>420</v>
      </c>
      <c r="C19" s="48">
        <v>0</v>
      </c>
      <c r="D19" s="85"/>
      <c r="E19" s="42"/>
    </row>
    <row r="20" spans="1:5" x14ac:dyDescent="0.2">
      <c r="A20" s="43">
        <v>4119</v>
      </c>
      <c r="B20" s="44" t="s">
        <v>243</v>
      </c>
      <c r="C20" s="48">
        <v>0</v>
      </c>
      <c r="D20" s="85"/>
      <c r="E20" s="42"/>
    </row>
    <row r="21" spans="1:5" x14ac:dyDescent="0.2">
      <c r="A21" s="142">
        <v>4120</v>
      </c>
      <c r="B21" s="141" t="s">
        <v>244</v>
      </c>
      <c r="C21" s="143">
        <f>SUM(C22:C26)</f>
        <v>0</v>
      </c>
      <c r="D21" s="85"/>
      <c r="E21" s="42"/>
    </row>
    <row r="22" spans="1:5" x14ac:dyDescent="0.2">
      <c r="A22" s="43">
        <v>4121</v>
      </c>
      <c r="B22" s="44" t="s">
        <v>245</v>
      </c>
      <c r="C22" s="48">
        <v>0</v>
      </c>
      <c r="D22" s="85"/>
      <c r="E22" s="42"/>
    </row>
    <row r="23" spans="1:5" x14ac:dyDescent="0.2">
      <c r="A23" s="43">
        <v>4122</v>
      </c>
      <c r="B23" s="44" t="s">
        <v>421</v>
      </c>
      <c r="C23" s="48">
        <v>0</v>
      </c>
      <c r="D23" s="85"/>
      <c r="E23" s="42"/>
    </row>
    <row r="24" spans="1:5" x14ac:dyDescent="0.2">
      <c r="A24" s="43">
        <v>4123</v>
      </c>
      <c r="B24" s="44" t="s">
        <v>246</v>
      </c>
      <c r="C24" s="48">
        <v>0</v>
      </c>
      <c r="D24" s="85"/>
      <c r="E24" s="42"/>
    </row>
    <row r="25" spans="1:5" x14ac:dyDescent="0.2">
      <c r="A25" s="43">
        <v>4124</v>
      </c>
      <c r="B25" s="44" t="s">
        <v>247</v>
      </c>
      <c r="C25" s="48">
        <v>0</v>
      </c>
      <c r="D25" s="85"/>
      <c r="E25" s="42"/>
    </row>
    <row r="26" spans="1:5" x14ac:dyDescent="0.2">
      <c r="A26" s="43">
        <v>4129</v>
      </c>
      <c r="B26" s="44" t="s">
        <v>248</v>
      </c>
      <c r="C26" s="48">
        <v>0</v>
      </c>
      <c r="D26" s="85"/>
      <c r="E26" s="42"/>
    </row>
    <row r="27" spans="1:5" x14ac:dyDescent="0.2">
      <c r="A27" s="142">
        <v>4130</v>
      </c>
      <c r="B27" s="141" t="s">
        <v>249</v>
      </c>
      <c r="C27" s="143">
        <f>SUM(C28:C29)</f>
        <v>0</v>
      </c>
      <c r="D27" s="85"/>
      <c r="E27" s="42"/>
    </row>
    <row r="28" spans="1:5" x14ac:dyDescent="0.2">
      <c r="A28" s="43">
        <v>4131</v>
      </c>
      <c r="B28" s="44" t="s">
        <v>250</v>
      </c>
      <c r="C28" s="48">
        <v>0</v>
      </c>
      <c r="D28" s="85"/>
      <c r="E28" s="42"/>
    </row>
    <row r="29" spans="1:5" ht="20.399999999999999" x14ac:dyDescent="0.2">
      <c r="A29" s="43">
        <v>4132</v>
      </c>
      <c r="B29" s="45" t="s">
        <v>422</v>
      </c>
      <c r="C29" s="48">
        <v>0</v>
      </c>
      <c r="D29" s="85"/>
      <c r="E29" s="42"/>
    </row>
    <row r="30" spans="1:5" x14ac:dyDescent="0.2">
      <c r="A30" s="142">
        <v>4140</v>
      </c>
      <c r="B30" s="141" t="s">
        <v>251</v>
      </c>
      <c r="C30" s="143">
        <f>SUM(C31:C35)</f>
        <v>0</v>
      </c>
      <c r="D30" s="85"/>
      <c r="E30" s="42"/>
    </row>
    <row r="31" spans="1:5" x14ac:dyDescent="0.2">
      <c r="A31" s="43">
        <v>4141</v>
      </c>
      <c r="B31" s="44" t="s">
        <v>252</v>
      </c>
      <c r="C31" s="48">
        <v>0</v>
      </c>
      <c r="D31" s="85"/>
      <c r="E31" s="42"/>
    </row>
    <row r="32" spans="1:5" x14ac:dyDescent="0.2">
      <c r="A32" s="43">
        <v>4143</v>
      </c>
      <c r="B32" s="44" t="s">
        <v>253</v>
      </c>
      <c r="C32" s="48">
        <v>0</v>
      </c>
      <c r="D32" s="85"/>
      <c r="E32" s="42"/>
    </row>
    <row r="33" spans="1:5" x14ac:dyDescent="0.2">
      <c r="A33" s="43">
        <v>4144</v>
      </c>
      <c r="B33" s="44" t="s">
        <v>254</v>
      </c>
      <c r="C33" s="48">
        <v>0</v>
      </c>
      <c r="D33" s="85"/>
      <c r="E33" s="42"/>
    </row>
    <row r="34" spans="1:5" ht="20.399999999999999" x14ac:dyDescent="0.2">
      <c r="A34" s="43">
        <v>4145</v>
      </c>
      <c r="B34" s="45" t="s">
        <v>423</v>
      </c>
      <c r="C34" s="48">
        <v>0</v>
      </c>
      <c r="D34" s="85"/>
      <c r="E34" s="42"/>
    </row>
    <row r="35" spans="1:5" x14ac:dyDescent="0.2">
      <c r="A35" s="43">
        <v>4149</v>
      </c>
      <c r="B35" s="44" t="s">
        <v>255</v>
      </c>
      <c r="C35" s="48">
        <v>0</v>
      </c>
      <c r="D35" s="85"/>
      <c r="E35" s="42"/>
    </row>
    <row r="36" spans="1:5" x14ac:dyDescent="0.2">
      <c r="A36" s="142">
        <v>4150</v>
      </c>
      <c r="B36" s="141" t="s">
        <v>424</v>
      </c>
      <c r="C36" s="143">
        <f>SUM(C37:C38)</f>
        <v>0</v>
      </c>
      <c r="D36" s="85"/>
      <c r="E36" s="42"/>
    </row>
    <row r="37" spans="1:5" x14ac:dyDescent="0.2">
      <c r="A37" s="43">
        <v>4151</v>
      </c>
      <c r="B37" s="44" t="s">
        <v>424</v>
      </c>
      <c r="C37" s="48">
        <v>0</v>
      </c>
      <c r="D37" s="85"/>
      <c r="E37" s="42"/>
    </row>
    <row r="38" spans="1:5" ht="20.399999999999999" x14ac:dyDescent="0.2">
      <c r="A38" s="43">
        <v>4154</v>
      </c>
      <c r="B38" s="45" t="s">
        <v>425</v>
      </c>
      <c r="C38" s="48">
        <v>0</v>
      </c>
      <c r="D38" s="85"/>
      <c r="E38" s="42"/>
    </row>
    <row r="39" spans="1:5" x14ac:dyDescent="0.2">
      <c r="A39" s="142">
        <v>4160</v>
      </c>
      <c r="B39" s="141" t="s">
        <v>426</v>
      </c>
      <c r="C39" s="143">
        <f>SUM(C40:C47)</f>
        <v>0</v>
      </c>
      <c r="D39" s="85"/>
      <c r="E39" s="42"/>
    </row>
    <row r="40" spans="1:5" x14ac:dyDescent="0.2">
      <c r="A40" s="43">
        <v>4161</v>
      </c>
      <c r="B40" s="44" t="s">
        <v>256</v>
      </c>
      <c r="C40" s="48">
        <v>0</v>
      </c>
      <c r="D40" s="85"/>
      <c r="E40" s="42"/>
    </row>
    <row r="41" spans="1:5" x14ac:dyDescent="0.2">
      <c r="A41" s="43">
        <v>4162</v>
      </c>
      <c r="B41" s="44" t="s">
        <v>257</v>
      </c>
      <c r="C41" s="48">
        <v>0</v>
      </c>
      <c r="D41" s="85"/>
      <c r="E41" s="42"/>
    </row>
    <row r="42" spans="1:5" x14ac:dyDescent="0.2">
      <c r="A42" s="43">
        <v>4163</v>
      </c>
      <c r="B42" s="44" t="s">
        <v>258</v>
      </c>
      <c r="C42" s="48">
        <v>0</v>
      </c>
      <c r="D42" s="85"/>
      <c r="E42" s="42"/>
    </row>
    <row r="43" spans="1:5" x14ac:dyDescent="0.2">
      <c r="A43" s="43">
        <v>4164</v>
      </c>
      <c r="B43" s="44" t="s">
        <v>259</v>
      </c>
      <c r="C43" s="48">
        <v>0</v>
      </c>
      <c r="D43" s="85"/>
      <c r="E43" s="42"/>
    </row>
    <row r="44" spans="1:5" x14ac:dyDescent="0.2">
      <c r="A44" s="43">
        <v>4165</v>
      </c>
      <c r="B44" s="44" t="s">
        <v>260</v>
      </c>
      <c r="C44" s="48">
        <v>0</v>
      </c>
      <c r="D44" s="85"/>
      <c r="E44" s="42"/>
    </row>
    <row r="45" spans="1:5" ht="20.399999999999999" x14ac:dyDescent="0.2">
      <c r="A45" s="43">
        <v>4166</v>
      </c>
      <c r="B45" s="45" t="s">
        <v>427</v>
      </c>
      <c r="C45" s="48">
        <v>0</v>
      </c>
      <c r="D45" s="85"/>
      <c r="E45" s="42"/>
    </row>
    <row r="46" spans="1:5" x14ac:dyDescent="0.2">
      <c r="A46" s="43">
        <v>4168</v>
      </c>
      <c r="B46" s="44" t="s">
        <v>261</v>
      </c>
      <c r="C46" s="48">
        <v>0</v>
      </c>
      <c r="D46" s="85"/>
      <c r="E46" s="42"/>
    </row>
    <row r="47" spans="1:5" x14ac:dyDescent="0.2">
      <c r="A47" s="43">
        <v>4169</v>
      </c>
      <c r="B47" s="44" t="s">
        <v>262</v>
      </c>
      <c r="C47" s="48">
        <v>0</v>
      </c>
      <c r="D47" s="85"/>
      <c r="E47" s="42"/>
    </row>
    <row r="48" spans="1:5" x14ac:dyDescent="0.2">
      <c r="A48" s="142">
        <v>4170</v>
      </c>
      <c r="B48" s="141" t="s">
        <v>507</v>
      </c>
      <c r="C48" s="143">
        <f>SUM(C49:C56)</f>
        <v>2465</v>
      </c>
      <c r="D48" s="85"/>
      <c r="E48" s="42"/>
    </row>
    <row r="49" spans="1:5" x14ac:dyDescent="0.2">
      <c r="A49" s="43">
        <v>4171</v>
      </c>
      <c r="B49" s="46" t="s">
        <v>428</v>
      </c>
      <c r="C49" s="48">
        <v>0</v>
      </c>
      <c r="D49" s="85"/>
      <c r="E49" s="42"/>
    </row>
    <row r="50" spans="1:5" x14ac:dyDescent="0.2">
      <c r="A50" s="43">
        <v>4172</v>
      </c>
      <c r="B50" s="44" t="s">
        <v>429</v>
      </c>
      <c r="C50" s="48">
        <v>0</v>
      </c>
      <c r="D50" s="85"/>
      <c r="E50" s="42"/>
    </row>
    <row r="51" spans="1:5" ht="20.399999999999999" x14ac:dyDescent="0.2">
      <c r="A51" s="43">
        <v>4173</v>
      </c>
      <c r="B51" s="45" t="s">
        <v>430</v>
      </c>
      <c r="C51" s="48">
        <v>2465</v>
      </c>
      <c r="D51" s="85"/>
      <c r="E51" s="42"/>
    </row>
    <row r="52" spans="1:5" ht="20.399999999999999" x14ac:dyDescent="0.2">
      <c r="A52" s="43">
        <v>4174</v>
      </c>
      <c r="B52" s="45" t="s">
        <v>431</v>
      </c>
      <c r="C52" s="48">
        <v>0</v>
      </c>
      <c r="D52" s="85"/>
      <c r="E52" s="42"/>
    </row>
    <row r="53" spans="1:5" ht="20.399999999999999" x14ac:dyDescent="0.2">
      <c r="A53" s="43">
        <v>4175</v>
      </c>
      <c r="B53" s="45" t="s">
        <v>432</v>
      </c>
      <c r="C53" s="48">
        <v>0</v>
      </c>
      <c r="D53" s="85"/>
      <c r="E53" s="42"/>
    </row>
    <row r="54" spans="1:5" ht="20.399999999999999" x14ac:dyDescent="0.2">
      <c r="A54" s="43">
        <v>4176</v>
      </c>
      <c r="B54" s="45" t="s">
        <v>433</v>
      </c>
      <c r="C54" s="48">
        <v>0</v>
      </c>
      <c r="D54" s="85"/>
      <c r="E54" s="42"/>
    </row>
    <row r="55" spans="1:5" ht="20.399999999999999" x14ac:dyDescent="0.2">
      <c r="A55" s="43">
        <v>4177</v>
      </c>
      <c r="B55" s="45" t="s">
        <v>434</v>
      </c>
      <c r="C55" s="48">
        <v>0</v>
      </c>
      <c r="D55" s="85"/>
      <c r="E55" s="42"/>
    </row>
    <row r="56" spans="1:5" x14ac:dyDescent="0.2">
      <c r="A56" s="43">
        <v>4178</v>
      </c>
      <c r="B56" s="45" t="s">
        <v>435</v>
      </c>
      <c r="C56" s="48">
        <v>0</v>
      </c>
      <c r="D56" s="85"/>
      <c r="E56" s="42"/>
    </row>
    <row r="57" spans="1:5" x14ac:dyDescent="0.2">
      <c r="A57" s="40" t="s">
        <v>575</v>
      </c>
      <c r="B57" s="40"/>
      <c r="C57" s="40"/>
      <c r="D57" s="40"/>
      <c r="E57" s="40"/>
    </row>
    <row r="58" spans="1:5" ht="30.6" x14ac:dyDescent="0.2">
      <c r="A58" s="142">
        <v>4200</v>
      </c>
      <c r="B58" s="144" t="s">
        <v>436</v>
      </c>
      <c r="C58" s="143">
        <f>+C59+C65</f>
        <v>1036877</v>
      </c>
      <c r="D58" s="85"/>
      <c r="E58" s="42"/>
    </row>
    <row r="59" spans="1:5" ht="20.399999999999999" x14ac:dyDescent="0.2">
      <c r="A59" s="142">
        <v>4210</v>
      </c>
      <c r="B59" s="144" t="s">
        <v>437</v>
      </c>
      <c r="C59" s="143">
        <f>SUM(C60:C64)</f>
        <v>0</v>
      </c>
      <c r="D59" s="85"/>
      <c r="E59" s="42"/>
    </row>
    <row r="60" spans="1:5" x14ac:dyDescent="0.2">
      <c r="A60" s="43">
        <v>4211</v>
      </c>
      <c r="B60" s="44" t="s">
        <v>263</v>
      </c>
      <c r="C60" s="48">
        <v>0</v>
      </c>
      <c r="D60" s="85"/>
      <c r="E60" s="42"/>
    </row>
    <row r="61" spans="1:5" x14ac:dyDescent="0.2">
      <c r="A61" s="43">
        <v>4212</v>
      </c>
      <c r="B61" s="44" t="s">
        <v>264</v>
      </c>
      <c r="C61" s="48">
        <v>0</v>
      </c>
      <c r="D61" s="85"/>
      <c r="E61" s="42"/>
    </row>
    <row r="62" spans="1:5" x14ac:dyDescent="0.2">
      <c r="A62" s="43">
        <v>4213</v>
      </c>
      <c r="B62" s="44" t="s">
        <v>265</v>
      </c>
      <c r="C62" s="48">
        <v>0</v>
      </c>
      <c r="D62" s="85"/>
      <c r="E62" s="42"/>
    </row>
    <row r="63" spans="1:5" x14ac:dyDescent="0.2">
      <c r="A63" s="43">
        <v>4214</v>
      </c>
      <c r="B63" s="44" t="s">
        <v>438</v>
      </c>
      <c r="C63" s="48">
        <v>0</v>
      </c>
      <c r="D63" s="85"/>
      <c r="E63" s="42"/>
    </row>
    <row r="64" spans="1:5" x14ac:dyDescent="0.2">
      <c r="A64" s="43">
        <v>4215</v>
      </c>
      <c r="B64" s="44" t="s">
        <v>439</v>
      </c>
      <c r="C64" s="48">
        <v>0</v>
      </c>
      <c r="D64" s="85"/>
      <c r="E64" s="42"/>
    </row>
    <row r="65" spans="1:5" x14ac:dyDescent="0.2">
      <c r="A65" s="142">
        <v>4220</v>
      </c>
      <c r="B65" s="141" t="s">
        <v>266</v>
      </c>
      <c r="C65" s="143">
        <f>SUM(C66:C69)</f>
        <v>1036877</v>
      </c>
      <c r="D65" s="85"/>
      <c r="E65" s="42"/>
    </row>
    <row r="66" spans="1:5" x14ac:dyDescent="0.2">
      <c r="A66" s="43">
        <v>4221</v>
      </c>
      <c r="B66" s="44" t="s">
        <v>267</v>
      </c>
      <c r="C66" s="48">
        <v>1036877</v>
      </c>
      <c r="D66" s="85"/>
      <c r="E66" s="42"/>
    </row>
    <row r="67" spans="1:5" x14ac:dyDescent="0.2">
      <c r="A67" s="43">
        <v>4223</v>
      </c>
      <c r="B67" s="44" t="s">
        <v>268</v>
      </c>
      <c r="C67" s="48">
        <v>0</v>
      </c>
      <c r="D67" s="85"/>
      <c r="E67" s="42"/>
    </row>
    <row r="68" spans="1:5" x14ac:dyDescent="0.2">
      <c r="A68" s="43">
        <v>4225</v>
      </c>
      <c r="B68" s="44" t="s">
        <v>270</v>
      </c>
      <c r="C68" s="48">
        <v>0</v>
      </c>
      <c r="D68" s="85"/>
      <c r="E68" s="42"/>
    </row>
    <row r="69" spans="1:5" x14ac:dyDescent="0.2">
      <c r="A69" s="43">
        <v>4227</v>
      </c>
      <c r="B69" s="44" t="s">
        <v>440</v>
      </c>
      <c r="C69" s="48">
        <v>0</v>
      </c>
      <c r="D69" s="85"/>
      <c r="E69" s="42"/>
    </row>
    <row r="70" spans="1:5" x14ac:dyDescent="0.2">
      <c r="A70" s="145">
        <v>4300</v>
      </c>
      <c r="B70" s="141" t="s">
        <v>271</v>
      </c>
      <c r="C70" s="143">
        <f>C71+C74+C80+C82+C84</f>
        <v>0</v>
      </c>
      <c r="D70" s="49"/>
      <c r="E70" s="49"/>
    </row>
    <row r="71" spans="1:5" x14ac:dyDescent="0.2">
      <c r="A71" s="145">
        <v>4310</v>
      </c>
      <c r="B71" s="141" t="s">
        <v>272</v>
      </c>
      <c r="C71" s="143">
        <f>SUM(C72:C73)</f>
        <v>0</v>
      </c>
      <c r="D71" s="49"/>
      <c r="E71" s="49"/>
    </row>
    <row r="72" spans="1:5" x14ac:dyDescent="0.2">
      <c r="A72" s="47">
        <v>4311</v>
      </c>
      <c r="B72" s="44" t="s">
        <v>441</v>
      </c>
      <c r="C72" s="48">
        <v>0</v>
      </c>
      <c r="D72" s="49"/>
      <c r="E72" s="49"/>
    </row>
    <row r="73" spans="1:5" x14ac:dyDescent="0.2">
      <c r="A73" s="47">
        <v>4319</v>
      </c>
      <c r="B73" s="44" t="s">
        <v>273</v>
      </c>
      <c r="C73" s="48">
        <v>0</v>
      </c>
      <c r="D73" s="49"/>
      <c r="E73" s="49"/>
    </row>
    <row r="74" spans="1:5" x14ac:dyDescent="0.2">
      <c r="A74" s="145">
        <v>4320</v>
      </c>
      <c r="B74" s="141" t="s">
        <v>274</v>
      </c>
      <c r="C74" s="143">
        <f>SUM(C75:C79)</f>
        <v>0</v>
      </c>
      <c r="D74" s="49"/>
      <c r="E74" s="49"/>
    </row>
    <row r="75" spans="1:5" x14ac:dyDescent="0.2">
      <c r="A75" s="47">
        <v>4321</v>
      </c>
      <c r="B75" s="44" t="s">
        <v>275</v>
      </c>
      <c r="C75" s="48">
        <v>0</v>
      </c>
      <c r="D75" s="49"/>
      <c r="E75" s="49"/>
    </row>
    <row r="76" spans="1:5" x14ac:dyDescent="0.2">
      <c r="A76" s="47">
        <v>4322</v>
      </c>
      <c r="B76" s="44" t="s">
        <v>276</v>
      </c>
      <c r="C76" s="48">
        <v>0</v>
      </c>
      <c r="D76" s="49"/>
      <c r="E76" s="49"/>
    </row>
    <row r="77" spans="1:5" x14ac:dyDescent="0.2">
      <c r="A77" s="47">
        <v>4323</v>
      </c>
      <c r="B77" s="44" t="s">
        <v>277</v>
      </c>
      <c r="C77" s="48">
        <v>0</v>
      </c>
      <c r="D77" s="49"/>
      <c r="E77" s="49"/>
    </row>
    <row r="78" spans="1:5" x14ac:dyDescent="0.2">
      <c r="A78" s="47">
        <v>4324</v>
      </c>
      <c r="B78" s="44" t="s">
        <v>278</v>
      </c>
      <c r="C78" s="48">
        <v>0</v>
      </c>
      <c r="D78" s="49"/>
      <c r="E78" s="49"/>
    </row>
    <row r="79" spans="1:5" x14ac:dyDescent="0.2">
      <c r="A79" s="47">
        <v>4325</v>
      </c>
      <c r="B79" s="44" t="s">
        <v>279</v>
      </c>
      <c r="C79" s="48">
        <v>0</v>
      </c>
      <c r="D79" s="49"/>
      <c r="E79" s="49"/>
    </row>
    <row r="80" spans="1:5" x14ac:dyDescent="0.2">
      <c r="A80" s="145">
        <v>4330</v>
      </c>
      <c r="B80" s="141" t="s">
        <v>280</v>
      </c>
      <c r="C80" s="143">
        <f>SUM(C81)</f>
        <v>0</v>
      </c>
      <c r="D80" s="49"/>
      <c r="E80" s="49"/>
    </row>
    <row r="81" spans="1:5" x14ac:dyDescent="0.2">
      <c r="A81" s="47">
        <v>4331</v>
      </c>
      <c r="B81" s="44" t="s">
        <v>280</v>
      </c>
      <c r="C81" s="48">
        <v>0</v>
      </c>
      <c r="D81" s="49"/>
      <c r="E81" s="49"/>
    </row>
    <row r="82" spans="1:5" x14ac:dyDescent="0.2">
      <c r="A82" s="145">
        <v>4340</v>
      </c>
      <c r="B82" s="141" t="s">
        <v>281</v>
      </c>
      <c r="C82" s="143">
        <f>SUM(C83)</f>
        <v>0</v>
      </c>
      <c r="D82" s="49"/>
      <c r="E82" s="49"/>
    </row>
    <row r="83" spans="1:5" x14ac:dyDescent="0.2">
      <c r="A83" s="47">
        <v>4341</v>
      </c>
      <c r="B83" s="44" t="s">
        <v>281</v>
      </c>
      <c r="C83" s="48">
        <v>0</v>
      </c>
      <c r="D83" s="49"/>
      <c r="E83" s="49"/>
    </row>
    <row r="84" spans="1:5" x14ac:dyDescent="0.2">
      <c r="A84" s="145">
        <v>4390</v>
      </c>
      <c r="B84" s="141" t="s">
        <v>282</v>
      </c>
      <c r="C84" s="143">
        <f>SUM(C85:C91)</f>
        <v>0</v>
      </c>
      <c r="D84" s="49"/>
      <c r="E84" s="49"/>
    </row>
    <row r="85" spans="1:5" x14ac:dyDescent="0.2">
      <c r="A85" s="47">
        <v>4392</v>
      </c>
      <c r="B85" s="44" t="s">
        <v>283</v>
      </c>
      <c r="C85" s="48">
        <v>0</v>
      </c>
      <c r="D85" s="49"/>
      <c r="E85" s="49"/>
    </row>
    <row r="86" spans="1:5" x14ac:dyDescent="0.2">
      <c r="A86" s="47">
        <v>4393</v>
      </c>
      <c r="B86" s="44" t="s">
        <v>442</v>
      </c>
      <c r="C86" s="48">
        <v>0</v>
      </c>
      <c r="D86" s="49"/>
      <c r="E86" s="49"/>
    </row>
    <row r="87" spans="1:5" x14ac:dyDescent="0.2">
      <c r="A87" s="47">
        <v>4394</v>
      </c>
      <c r="B87" s="44" t="s">
        <v>284</v>
      </c>
      <c r="C87" s="48">
        <v>0</v>
      </c>
      <c r="D87" s="49"/>
      <c r="E87" s="49"/>
    </row>
    <row r="88" spans="1:5" x14ac:dyDescent="0.2">
      <c r="A88" s="47">
        <v>4395</v>
      </c>
      <c r="B88" s="44" t="s">
        <v>285</v>
      </c>
      <c r="C88" s="48">
        <v>0</v>
      </c>
      <c r="D88" s="49"/>
      <c r="E88" s="49"/>
    </row>
    <row r="89" spans="1:5" x14ac:dyDescent="0.2">
      <c r="A89" s="47">
        <v>4396</v>
      </c>
      <c r="B89" s="44" t="s">
        <v>286</v>
      </c>
      <c r="C89" s="48">
        <v>0</v>
      </c>
      <c r="D89" s="49"/>
      <c r="E89" s="49"/>
    </row>
    <row r="90" spans="1:5" x14ac:dyDescent="0.2">
      <c r="A90" s="47">
        <v>4397</v>
      </c>
      <c r="B90" s="44" t="s">
        <v>443</v>
      </c>
      <c r="C90" s="48">
        <v>0</v>
      </c>
      <c r="D90" s="49"/>
      <c r="E90" s="49"/>
    </row>
    <row r="91" spans="1:5" x14ac:dyDescent="0.2">
      <c r="A91" s="47">
        <v>4399</v>
      </c>
      <c r="B91" s="44" t="s">
        <v>282</v>
      </c>
      <c r="C91" s="48">
        <v>0</v>
      </c>
      <c r="D91" s="49"/>
      <c r="E91" s="49"/>
    </row>
    <row r="92" spans="1:5" x14ac:dyDescent="0.2">
      <c r="A92" s="42"/>
      <c r="B92" s="42"/>
      <c r="C92" s="42"/>
      <c r="D92" s="42"/>
      <c r="E92" s="42"/>
    </row>
    <row r="93" spans="1:5" x14ac:dyDescent="0.2">
      <c r="A93" s="87" t="s">
        <v>576</v>
      </c>
      <c r="B93" s="40"/>
      <c r="C93" s="40"/>
      <c r="D93" s="40"/>
      <c r="E93" s="40"/>
    </row>
    <row r="94" spans="1:5" x14ac:dyDescent="0.2">
      <c r="A94" s="41" t="s">
        <v>91</v>
      </c>
      <c r="B94" s="41" t="s">
        <v>88</v>
      </c>
      <c r="C94" s="41" t="s">
        <v>89</v>
      </c>
      <c r="D94" s="41" t="s">
        <v>287</v>
      </c>
      <c r="E94" s="41" t="s">
        <v>135</v>
      </c>
    </row>
    <row r="95" spans="1:5" x14ac:dyDescent="0.2">
      <c r="A95" s="145">
        <v>5000</v>
      </c>
      <c r="B95" s="141" t="s">
        <v>288</v>
      </c>
      <c r="C95" s="143">
        <f>C96+C124+C157+C167+C182+C211</f>
        <v>896734.38</v>
      </c>
      <c r="D95" s="146">
        <v>1</v>
      </c>
      <c r="E95" s="49"/>
    </row>
    <row r="96" spans="1:5" x14ac:dyDescent="0.2">
      <c r="A96" s="145">
        <v>5100</v>
      </c>
      <c r="B96" s="141" t="s">
        <v>289</v>
      </c>
      <c r="C96" s="143">
        <f>C97+C104+C114</f>
        <v>896734.38</v>
      </c>
      <c r="D96" s="146">
        <f>C96/$C$95</f>
        <v>1</v>
      </c>
      <c r="E96" s="49"/>
    </row>
    <row r="97" spans="1:5" x14ac:dyDescent="0.2">
      <c r="A97" s="145">
        <v>5110</v>
      </c>
      <c r="B97" s="141" t="s">
        <v>290</v>
      </c>
      <c r="C97" s="143">
        <f>SUM(C98:C103)</f>
        <v>721483.09</v>
      </c>
      <c r="D97" s="146">
        <f t="shared" ref="D97:D160" si="0">C97/$C$95</f>
        <v>0.80456722312799023</v>
      </c>
      <c r="E97" s="49"/>
    </row>
    <row r="98" spans="1:5" x14ac:dyDescent="0.2">
      <c r="A98" s="47">
        <v>5111</v>
      </c>
      <c r="B98" s="44" t="s">
        <v>291</v>
      </c>
      <c r="C98" s="48">
        <v>656045.46</v>
      </c>
      <c r="D98" s="50">
        <f t="shared" si="0"/>
        <v>0.73159396431304435</v>
      </c>
      <c r="E98" s="49"/>
    </row>
    <row r="99" spans="1:5" x14ac:dyDescent="0.2">
      <c r="A99" s="47">
        <v>5112</v>
      </c>
      <c r="B99" s="44" t="s">
        <v>292</v>
      </c>
      <c r="C99" s="48">
        <v>38850</v>
      </c>
      <c r="D99" s="50">
        <f t="shared" si="0"/>
        <v>4.3323865869846545E-2</v>
      </c>
      <c r="E99" s="49"/>
    </row>
    <row r="100" spans="1:5" x14ac:dyDescent="0.2">
      <c r="A100" s="47">
        <v>5113</v>
      </c>
      <c r="B100" s="44" t="s">
        <v>293</v>
      </c>
      <c r="C100" s="48">
        <v>6587.63</v>
      </c>
      <c r="D100" s="50">
        <f t="shared" si="0"/>
        <v>7.3462444921538524E-3</v>
      </c>
      <c r="E100" s="49"/>
    </row>
    <row r="101" spans="1:5" x14ac:dyDescent="0.2">
      <c r="A101" s="47">
        <v>5114</v>
      </c>
      <c r="B101" s="44" t="s">
        <v>294</v>
      </c>
      <c r="C101" s="48">
        <v>0</v>
      </c>
      <c r="D101" s="50">
        <f t="shared" si="0"/>
        <v>0</v>
      </c>
      <c r="E101" s="49"/>
    </row>
    <row r="102" spans="1:5" x14ac:dyDescent="0.2">
      <c r="A102" s="47">
        <v>5115</v>
      </c>
      <c r="B102" s="44" t="s">
        <v>295</v>
      </c>
      <c r="C102" s="48">
        <v>20000</v>
      </c>
      <c r="D102" s="50">
        <f t="shared" si="0"/>
        <v>2.2303148452945454E-2</v>
      </c>
      <c r="E102" s="49"/>
    </row>
    <row r="103" spans="1:5" x14ac:dyDescent="0.2">
      <c r="A103" s="47">
        <v>5116</v>
      </c>
      <c r="B103" s="44" t="s">
        <v>296</v>
      </c>
      <c r="C103" s="48">
        <v>0</v>
      </c>
      <c r="D103" s="50">
        <f t="shared" si="0"/>
        <v>0</v>
      </c>
      <c r="E103" s="49"/>
    </row>
    <row r="104" spans="1:5" x14ac:dyDescent="0.2">
      <c r="A104" s="145">
        <v>5120</v>
      </c>
      <c r="B104" s="141" t="s">
        <v>297</v>
      </c>
      <c r="C104" s="143">
        <f>SUM(C105:C113)</f>
        <v>49807.3</v>
      </c>
      <c r="D104" s="146">
        <f t="shared" si="0"/>
        <v>5.5542980297019505E-2</v>
      </c>
      <c r="E104" s="49"/>
    </row>
    <row r="105" spans="1:5" x14ac:dyDescent="0.2">
      <c r="A105" s="47">
        <v>5121</v>
      </c>
      <c r="B105" s="44" t="s">
        <v>298</v>
      </c>
      <c r="C105" s="48">
        <v>13213.52</v>
      </c>
      <c r="D105" s="50">
        <f t="shared" si="0"/>
        <v>1.473515490729819E-2</v>
      </c>
      <c r="E105" s="49"/>
    </row>
    <row r="106" spans="1:5" x14ac:dyDescent="0.2">
      <c r="A106" s="47">
        <v>5122</v>
      </c>
      <c r="B106" s="44" t="s">
        <v>299</v>
      </c>
      <c r="C106" s="48">
        <v>10493.2</v>
      </c>
      <c r="D106" s="50">
        <f t="shared" si="0"/>
        <v>1.1701569867322362E-2</v>
      </c>
      <c r="E106" s="49"/>
    </row>
    <row r="107" spans="1:5" x14ac:dyDescent="0.2">
      <c r="A107" s="47">
        <v>5123</v>
      </c>
      <c r="B107" s="44" t="s">
        <v>300</v>
      </c>
      <c r="C107" s="48">
        <v>0</v>
      </c>
      <c r="D107" s="50">
        <f t="shared" si="0"/>
        <v>0</v>
      </c>
      <c r="E107" s="49"/>
    </row>
    <row r="108" spans="1:5" x14ac:dyDescent="0.2">
      <c r="A108" s="47">
        <v>5124</v>
      </c>
      <c r="B108" s="44" t="s">
        <v>301</v>
      </c>
      <c r="C108" s="48">
        <v>0</v>
      </c>
      <c r="D108" s="50">
        <f t="shared" si="0"/>
        <v>0</v>
      </c>
      <c r="E108" s="49"/>
    </row>
    <row r="109" spans="1:5" x14ac:dyDescent="0.2">
      <c r="A109" s="47">
        <v>5125</v>
      </c>
      <c r="B109" s="44" t="s">
        <v>302</v>
      </c>
      <c r="C109" s="48">
        <v>0</v>
      </c>
      <c r="D109" s="50">
        <f t="shared" si="0"/>
        <v>0</v>
      </c>
      <c r="E109" s="49"/>
    </row>
    <row r="110" spans="1:5" x14ac:dyDescent="0.2">
      <c r="A110" s="47">
        <v>5126</v>
      </c>
      <c r="B110" s="44" t="s">
        <v>303</v>
      </c>
      <c r="C110" s="48">
        <v>25301.58</v>
      </c>
      <c r="D110" s="50">
        <f t="shared" si="0"/>
        <v>2.8215244741703782E-2</v>
      </c>
      <c r="E110" s="49"/>
    </row>
    <row r="111" spans="1:5" x14ac:dyDescent="0.2">
      <c r="A111" s="47">
        <v>5127</v>
      </c>
      <c r="B111" s="44" t="s">
        <v>304</v>
      </c>
      <c r="C111" s="48">
        <v>0</v>
      </c>
      <c r="D111" s="50">
        <f t="shared" si="0"/>
        <v>0</v>
      </c>
      <c r="E111" s="49"/>
    </row>
    <row r="112" spans="1:5" x14ac:dyDescent="0.2">
      <c r="A112" s="47">
        <v>5128</v>
      </c>
      <c r="B112" s="44" t="s">
        <v>305</v>
      </c>
      <c r="C112" s="48">
        <v>0</v>
      </c>
      <c r="D112" s="50">
        <f t="shared" si="0"/>
        <v>0</v>
      </c>
      <c r="E112" s="49"/>
    </row>
    <row r="113" spans="1:5" x14ac:dyDescent="0.2">
      <c r="A113" s="47">
        <v>5129</v>
      </c>
      <c r="B113" s="44" t="s">
        <v>306</v>
      </c>
      <c r="C113" s="48">
        <v>799</v>
      </c>
      <c r="D113" s="50">
        <f t="shared" si="0"/>
        <v>8.9101078069517086E-4</v>
      </c>
      <c r="E113" s="49"/>
    </row>
    <row r="114" spans="1:5" x14ac:dyDescent="0.2">
      <c r="A114" s="145">
        <v>5130</v>
      </c>
      <c r="B114" s="141" t="s">
        <v>307</v>
      </c>
      <c r="C114" s="143">
        <f>SUM(C115:C123)</f>
        <v>125443.99</v>
      </c>
      <c r="D114" s="146">
        <f t="shared" si="0"/>
        <v>0.13988979657499026</v>
      </c>
      <c r="E114" s="49"/>
    </row>
    <row r="115" spans="1:5" x14ac:dyDescent="0.2">
      <c r="A115" s="47">
        <v>5131</v>
      </c>
      <c r="B115" s="44" t="s">
        <v>308</v>
      </c>
      <c r="C115" s="48">
        <v>7607</v>
      </c>
      <c r="D115" s="50">
        <f t="shared" si="0"/>
        <v>8.4830025140778028E-3</v>
      </c>
      <c r="E115" s="49"/>
    </row>
    <row r="116" spans="1:5" x14ac:dyDescent="0.2">
      <c r="A116" s="47">
        <v>5132</v>
      </c>
      <c r="B116" s="44" t="s">
        <v>309</v>
      </c>
      <c r="C116" s="48">
        <v>0</v>
      </c>
      <c r="D116" s="50">
        <f t="shared" si="0"/>
        <v>0</v>
      </c>
      <c r="E116" s="49"/>
    </row>
    <row r="117" spans="1:5" x14ac:dyDescent="0.2">
      <c r="A117" s="47">
        <v>5133</v>
      </c>
      <c r="B117" s="44" t="s">
        <v>310</v>
      </c>
      <c r="C117" s="48">
        <v>0</v>
      </c>
      <c r="D117" s="50">
        <f t="shared" si="0"/>
        <v>0</v>
      </c>
      <c r="E117" s="49"/>
    </row>
    <row r="118" spans="1:5" x14ac:dyDescent="0.2">
      <c r="A118" s="47">
        <v>5134</v>
      </c>
      <c r="B118" s="44" t="s">
        <v>311</v>
      </c>
      <c r="C118" s="48">
        <v>4747.68</v>
      </c>
      <c r="D118" s="50">
        <f t="shared" si="0"/>
        <v>5.2944105923540038E-3</v>
      </c>
      <c r="E118" s="49"/>
    </row>
    <row r="119" spans="1:5" x14ac:dyDescent="0.2">
      <c r="A119" s="47">
        <v>5135</v>
      </c>
      <c r="B119" s="44" t="s">
        <v>312</v>
      </c>
      <c r="C119" s="48">
        <v>5037</v>
      </c>
      <c r="D119" s="50">
        <f t="shared" si="0"/>
        <v>5.6170479378743121E-3</v>
      </c>
      <c r="E119" s="49"/>
    </row>
    <row r="120" spans="1:5" x14ac:dyDescent="0.2">
      <c r="A120" s="47">
        <v>5136</v>
      </c>
      <c r="B120" s="44" t="s">
        <v>313</v>
      </c>
      <c r="C120" s="48">
        <v>0</v>
      </c>
      <c r="D120" s="50">
        <f t="shared" si="0"/>
        <v>0</v>
      </c>
      <c r="E120" s="49"/>
    </row>
    <row r="121" spans="1:5" x14ac:dyDescent="0.2">
      <c r="A121" s="47">
        <v>5137</v>
      </c>
      <c r="B121" s="44" t="s">
        <v>314</v>
      </c>
      <c r="C121" s="48">
        <v>2767.99</v>
      </c>
      <c r="D121" s="50">
        <f t="shared" si="0"/>
        <v>3.0867445943134238E-3</v>
      </c>
      <c r="E121" s="49"/>
    </row>
    <row r="122" spans="1:5" x14ac:dyDescent="0.2">
      <c r="A122" s="47">
        <v>5138</v>
      </c>
      <c r="B122" s="44" t="s">
        <v>315</v>
      </c>
      <c r="C122" s="48">
        <v>80822.320000000007</v>
      </c>
      <c r="D122" s="50">
        <f t="shared" si="0"/>
        <v>9.0129610063573118E-2</v>
      </c>
      <c r="E122" s="49"/>
    </row>
    <row r="123" spans="1:5" x14ac:dyDescent="0.2">
      <c r="A123" s="47">
        <v>5139</v>
      </c>
      <c r="B123" s="44" t="s">
        <v>316</v>
      </c>
      <c r="C123" s="48">
        <v>24462</v>
      </c>
      <c r="D123" s="50">
        <f t="shared" si="0"/>
        <v>2.7278980872797582E-2</v>
      </c>
      <c r="E123" s="49"/>
    </row>
    <row r="124" spans="1:5" x14ac:dyDescent="0.2">
      <c r="A124" s="145">
        <v>5200</v>
      </c>
      <c r="B124" s="141" t="s">
        <v>317</v>
      </c>
      <c r="C124" s="143">
        <f>C125+C128+C131+C134+C139+C143+C146+C148+C154</f>
        <v>0</v>
      </c>
      <c r="D124" s="146">
        <f t="shared" si="0"/>
        <v>0</v>
      </c>
      <c r="E124" s="49"/>
    </row>
    <row r="125" spans="1:5" x14ac:dyDescent="0.2">
      <c r="A125" s="145">
        <v>5210</v>
      </c>
      <c r="B125" s="141" t="s">
        <v>318</v>
      </c>
      <c r="C125" s="143">
        <f>SUM(C126:C127)</f>
        <v>0</v>
      </c>
      <c r="D125" s="146">
        <f t="shared" si="0"/>
        <v>0</v>
      </c>
      <c r="E125" s="49"/>
    </row>
    <row r="126" spans="1:5" x14ac:dyDescent="0.2">
      <c r="A126" s="47">
        <v>5211</v>
      </c>
      <c r="B126" s="44" t="s">
        <v>319</v>
      </c>
      <c r="C126" s="48">
        <v>0</v>
      </c>
      <c r="D126" s="50">
        <f t="shared" si="0"/>
        <v>0</v>
      </c>
      <c r="E126" s="49"/>
    </row>
    <row r="127" spans="1:5" x14ac:dyDescent="0.2">
      <c r="A127" s="47">
        <v>5212</v>
      </c>
      <c r="B127" s="44" t="s">
        <v>320</v>
      </c>
      <c r="C127" s="48">
        <v>0</v>
      </c>
      <c r="D127" s="50">
        <f t="shared" si="0"/>
        <v>0</v>
      </c>
      <c r="E127" s="49"/>
    </row>
    <row r="128" spans="1:5" x14ac:dyDescent="0.2">
      <c r="A128" s="145">
        <v>5220</v>
      </c>
      <c r="B128" s="141" t="s">
        <v>321</v>
      </c>
      <c r="C128" s="143">
        <f>SUM(C129:C130)</f>
        <v>0</v>
      </c>
      <c r="D128" s="146">
        <f t="shared" si="0"/>
        <v>0</v>
      </c>
      <c r="E128" s="49"/>
    </row>
    <row r="129" spans="1:5" x14ac:dyDescent="0.2">
      <c r="A129" s="47">
        <v>5221</v>
      </c>
      <c r="B129" s="44" t="s">
        <v>322</v>
      </c>
      <c r="C129" s="48">
        <v>0</v>
      </c>
      <c r="D129" s="50">
        <f t="shared" si="0"/>
        <v>0</v>
      </c>
      <c r="E129" s="49"/>
    </row>
    <row r="130" spans="1:5" x14ac:dyDescent="0.2">
      <c r="A130" s="47">
        <v>5222</v>
      </c>
      <c r="B130" s="44" t="s">
        <v>323</v>
      </c>
      <c r="C130" s="48">
        <v>0</v>
      </c>
      <c r="D130" s="50">
        <f t="shared" si="0"/>
        <v>0</v>
      </c>
      <c r="E130" s="49"/>
    </row>
    <row r="131" spans="1:5" x14ac:dyDescent="0.2">
      <c r="A131" s="145">
        <v>5230</v>
      </c>
      <c r="B131" s="141" t="s">
        <v>268</v>
      </c>
      <c r="C131" s="143">
        <f>SUM(C132:C133)</f>
        <v>0</v>
      </c>
      <c r="D131" s="146">
        <f t="shared" si="0"/>
        <v>0</v>
      </c>
      <c r="E131" s="49"/>
    </row>
    <row r="132" spans="1:5" x14ac:dyDescent="0.2">
      <c r="A132" s="47">
        <v>5231</v>
      </c>
      <c r="B132" s="44" t="s">
        <v>324</v>
      </c>
      <c r="C132" s="48">
        <v>0</v>
      </c>
      <c r="D132" s="50">
        <f t="shared" si="0"/>
        <v>0</v>
      </c>
      <c r="E132" s="49"/>
    </row>
    <row r="133" spans="1:5" x14ac:dyDescent="0.2">
      <c r="A133" s="47">
        <v>5232</v>
      </c>
      <c r="B133" s="44" t="s">
        <v>325</v>
      </c>
      <c r="C133" s="48">
        <v>0</v>
      </c>
      <c r="D133" s="50">
        <f t="shared" si="0"/>
        <v>0</v>
      </c>
      <c r="E133" s="49"/>
    </row>
    <row r="134" spans="1:5" x14ac:dyDescent="0.2">
      <c r="A134" s="145">
        <v>5240</v>
      </c>
      <c r="B134" s="141" t="s">
        <v>269</v>
      </c>
      <c r="C134" s="143">
        <f>SUM(C135:C138)</f>
        <v>0</v>
      </c>
      <c r="D134" s="146">
        <f t="shared" si="0"/>
        <v>0</v>
      </c>
      <c r="E134" s="49"/>
    </row>
    <row r="135" spans="1:5" x14ac:dyDescent="0.2">
      <c r="A135" s="47">
        <v>5241</v>
      </c>
      <c r="B135" s="44" t="s">
        <v>326</v>
      </c>
      <c r="C135" s="48">
        <v>0</v>
      </c>
      <c r="D135" s="50">
        <f t="shared" si="0"/>
        <v>0</v>
      </c>
      <c r="E135" s="49"/>
    </row>
    <row r="136" spans="1:5" x14ac:dyDescent="0.2">
      <c r="A136" s="47">
        <v>5242</v>
      </c>
      <c r="B136" s="44" t="s">
        <v>327</v>
      </c>
      <c r="C136" s="48">
        <v>0</v>
      </c>
      <c r="D136" s="50">
        <f t="shared" si="0"/>
        <v>0</v>
      </c>
      <c r="E136" s="49"/>
    </row>
    <row r="137" spans="1:5" x14ac:dyDescent="0.2">
      <c r="A137" s="47">
        <v>5243</v>
      </c>
      <c r="B137" s="44" t="s">
        <v>328</v>
      </c>
      <c r="C137" s="48">
        <v>0</v>
      </c>
      <c r="D137" s="50">
        <f t="shared" si="0"/>
        <v>0</v>
      </c>
      <c r="E137" s="49"/>
    </row>
    <row r="138" spans="1:5" x14ac:dyDescent="0.2">
      <c r="A138" s="47">
        <v>5244</v>
      </c>
      <c r="B138" s="44" t="s">
        <v>329</v>
      </c>
      <c r="C138" s="48">
        <v>0</v>
      </c>
      <c r="D138" s="50">
        <f t="shared" si="0"/>
        <v>0</v>
      </c>
      <c r="E138" s="49"/>
    </row>
    <row r="139" spans="1:5" x14ac:dyDescent="0.2">
      <c r="A139" s="145">
        <v>5250</v>
      </c>
      <c r="B139" s="141" t="s">
        <v>270</v>
      </c>
      <c r="C139" s="143">
        <f>SUM(C140:C142)</f>
        <v>0</v>
      </c>
      <c r="D139" s="146">
        <f t="shared" si="0"/>
        <v>0</v>
      </c>
      <c r="E139" s="49"/>
    </row>
    <row r="140" spans="1:5" x14ac:dyDescent="0.2">
      <c r="A140" s="47">
        <v>5251</v>
      </c>
      <c r="B140" s="44" t="s">
        <v>330</v>
      </c>
      <c r="C140" s="48">
        <v>0</v>
      </c>
      <c r="D140" s="50">
        <f t="shared" si="0"/>
        <v>0</v>
      </c>
      <c r="E140" s="49"/>
    </row>
    <row r="141" spans="1:5" x14ac:dyDescent="0.2">
      <c r="A141" s="47">
        <v>5252</v>
      </c>
      <c r="B141" s="44" t="s">
        <v>331</v>
      </c>
      <c r="C141" s="48">
        <v>0</v>
      </c>
      <c r="D141" s="50">
        <f t="shared" si="0"/>
        <v>0</v>
      </c>
      <c r="E141" s="49"/>
    </row>
    <row r="142" spans="1:5" x14ac:dyDescent="0.2">
      <c r="A142" s="47">
        <v>5259</v>
      </c>
      <c r="B142" s="44" t="s">
        <v>332</v>
      </c>
      <c r="C142" s="48">
        <v>0</v>
      </c>
      <c r="D142" s="50">
        <f t="shared" si="0"/>
        <v>0</v>
      </c>
      <c r="E142" s="49"/>
    </row>
    <row r="143" spans="1:5" x14ac:dyDescent="0.2">
      <c r="A143" s="145">
        <v>5260</v>
      </c>
      <c r="B143" s="141" t="s">
        <v>333</v>
      </c>
      <c r="C143" s="143">
        <f>SUM(C144:C145)</f>
        <v>0</v>
      </c>
      <c r="D143" s="146">
        <f t="shared" si="0"/>
        <v>0</v>
      </c>
      <c r="E143" s="49"/>
    </row>
    <row r="144" spans="1:5" x14ac:dyDescent="0.2">
      <c r="A144" s="47">
        <v>5261</v>
      </c>
      <c r="B144" s="44" t="s">
        <v>334</v>
      </c>
      <c r="C144" s="48">
        <v>0</v>
      </c>
      <c r="D144" s="50">
        <f t="shared" si="0"/>
        <v>0</v>
      </c>
      <c r="E144" s="49"/>
    </row>
    <row r="145" spans="1:5" x14ac:dyDescent="0.2">
      <c r="A145" s="47">
        <v>5262</v>
      </c>
      <c r="B145" s="44" t="s">
        <v>335</v>
      </c>
      <c r="C145" s="48">
        <v>0</v>
      </c>
      <c r="D145" s="50">
        <f t="shared" si="0"/>
        <v>0</v>
      </c>
      <c r="E145" s="49"/>
    </row>
    <row r="146" spans="1:5" x14ac:dyDescent="0.2">
      <c r="A146" s="145">
        <v>5270</v>
      </c>
      <c r="B146" s="141" t="s">
        <v>336</v>
      </c>
      <c r="C146" s="143">
        <f>SUM(C147)</f>
        <v>0</v>
      </c>
      <c r="D146" s="146">
        <f t="shared" si="0"/>
        <v>0</v>
      </c>
      <c r="E146" s="49"/>
    </row>
    <row r="147" spans="1:5" x14ac:dyDescent="0.2">
      <c r="A147" s="47">
        <v>5271</v>
      </c>
      <c r="B147" s="44" t="s">
        <v>337</v>
      </c>
      <c r="C147" s="48">
        <v>0</v>
      </c>
      <c r="D147" s="50">
        <f t="shared" si="0"/>
        <v>0</v>
      </c>
      <c r="E147" s="49"/>
    </row>
    <row r="148" spans="1:5" x14ac:dyDescent="0.2">
      <c r="A148" s="145">
        <v>5280</v>
      </c>
      <c r="B148" s="141" t="s">
        <v>338</v>
      </c>
      <c r="C148" s="143">
        <f>SUM(C149:C153)</f>
        <v>0</v>
      </c>
      <c r="D148" s="146">
        <f t="shared" si="0"/>
        <v>0</v>
      </c>
      <c r="E148" s="49"/>
    </row>
    <row r="149" spans="1:5" x14ac:dyDescent="0.2">
      <c r="A149" s="47">
        <v>5281</v>
      </c>
      <c r="B149" s="44" t="s">
        <v>339</v>
      </c>
      <c r="C149" s="48">
        <v>0</v>
      </c>
      <c r="D149" s="50">
        <f t="shared" si="0"/>
        <v>0</v>
      </c>
      <c r="E149" s="49"/>
    </row>
    <row r="150" spans="1:5" x14ac:dyDescent="0.2">
      <c r="A150" s="47">
        <v>5282</v>
      </c>
      <c r="B150" s="44" t="s">
        <v>340</v>
      </c>
      <c r="C150" s="48">
        <v>0</v>
      </c>
      <c r="D150" s="50">
        <f t="shared" si="0"/>
        <v>0</v>
      </c>
      <c r="E150" s="49"/>
    </row>
    <row r="151" spans="1:5" x14ac:dyDescent="0.2">
      <c r="A151" s="47">
        <v>5283</v>
      </c>
      <c r="B151" s="44" t="s">
        <v>341</v>
      </c>
      <c r="C151" s="48">
        <v>0</v>
      </c>
      <c r="D151" s="50">
        <f t="shared" si="0"/>
        <v>0</v>
      </c>
      <c r="E151" s="49"/>
    </row>
    <row r="152" spans="1:5" x14ac:dyDescent="0.2">
      <c r="A152" s="47">
        <v>5284</v>
      </c>
      <c r="B152" s="44" t="s">
        <v>342</v>
      </c>
      <c r="C152" s="48">
        <v>0</v>
      </c>
      <c r="D152" s="50">
        <f t="shared" si="0"/>
        <v>0</v>
      </c>
      <c r="E152" s="49"/>
    </row>
    <row r="153" spans="1:5" x14ac:dyDescent="0.2">
      <c r="A153" s="47">
        <v>5285</v>
      </c>
      <c r="B153" s="44" t="s">
        <v>343</v>
      </c>
      <c r="C153" s="48">
        <v>0</v>
      </c>
      <c r="D153" s="50">
        <f t="shared" si="0"/>
        <v>0</v>
      </c>
      <c r="E153" s="49"/>
    </row>
    <row r="154" spans="1:5" x14ac:dyDescent="0.2">
      <c r="A154" s="145">
        <v>5290</v>
      </c>
      <c r="B154" s="141" t="s">
        <v>344</v>
      </c>
      <c r="C154" s="143">
        <f>SUM(C155:C156)</f>
        <v>0</v>
      </c>
      <c r="D154" s="146">
        <f t="shared" si="0"/>
        <v>0</v>
      </c>
      <c r="E154" s="49"/>
    </row>
    <row r="155" spans="1:5" x14ac:dyDescent="0.2">
      <c r="A155" s="47">
        <v>5291</v>
      </c>
      <c r="B155" s="44" t="s">
        <v>345</v>
      </c>
      <c r="C155" s="48">
        <v>0</v>
      </c>
      <c r="D155" s="50">
        <f t="shared" si="0"/>
        <v>0</v>
      </c>
      <c r="E155" s="49"/>
    </row>
    <row r="156" spans="1:5" x14ac:dyDescent="0.2">
      <c r="A156" s="47">
        <v>5292</v>
      </c>
      <c r="B156" s="44" t="s">
        <v>346</v>
      </c>
      <c r="C156" s="48">
        <v>0</v>
      </c>
      <c r="D156" s="50">
        <f t="shared" si="0"/>
        <v>0</v>
      </c>
      <c r="E156" s="49"/>
    </row>
    <row r="157" spans="1:5" x14ac:dyDescent="0.2">
      <c r="A157" s="145">
        <v>5300</v>
      </c>
      <c r="B157" s="141" t="s">
        <v>347</v>
      </c>
      <c r="C157" s="143">
        <f>C158+C161+C164</f>
        <v>0</v>
      </c>
      <c r="D157" s="146">
        <f t="shared" si="0"/>
        <v>0</v>
      </c>
      <c r="E157" s="49"/>
    </row>
    <row r="158" spans="1:5" x14ac:dyDescent="0.2">
      <c r="A158" s="145">
        <v>5310</v>
      </c>
      <c r="B158" s="141" t="s">
        <v>263</v>
      </c>
      <c r="C158" s="143">
        <f>C159+C160</f>
        <v>0</v>
      </c>
      <c r="D158" s="146">
        <f t="shared" si="0"/>
        <v>0</v>
      </c>
      <c r="E158" s="49"/>
    </row>
    <row r="159" spans="1:5" x14ac:dyDescent="0.2">
      <c r="A159" s="47">
        <v>5311</v>
      </c>
      <c r="B159" s="44" t="s">
        <v>348</v>
      </c>
      <c r="C159" s="48">
        <v>0</v>
      </c>
      <c r="D159" s="50">
        <f t="shared" si="0"/>
        <v>0</v>
      </c>
      <c r="E159" s="49"/>
    </row>
    <row r="160" spans="1:5" x14ac:dyDescent="0.2">
      <c r="A160" s="47">
        <v>5312</v>
      </c>
      <c r="B160" s="44" t="s">
        <v>349</v>
      </c>
      <c r="C160" s="48">
        <v>0</v>
      </c>
      <c r="D160" s="50">
        <f t="shared" si="0"/>
        <v>0</v>
      </c>
      <c r="E160" s="49"/>
    </row>
    <row r="161" spans="1:5" x14ac:dyDescent="0.2">
      <c r="A161" s="145">
        <v>5320</v>
      </c>
      <c r="B161" s="141" t="s">
        <v>264</v>
      </c>
      <c r="C161" s="143">
        <f>SUM(C162:C163)</f>
        <v>0</v>
      </c>
      <c r="D161" s="146">
        <f t="shared" ref="D161:D213" si="1">C161/$C$95</f>
        <v>0</v>
      </c>
      <c r="E161" s="49"/>
    </row>
    <row r="162" spans="1:5" x14ac:dyDescent="0.2">
      <c r="A162" s="47">
        <v>5321</v>
      </c>
      <c r="B162" s="44" t="s">
        <v>350</v>
      </c>
      <c r="C162" s="48">
        <v>0</v>
      </c>
      <c r="D162" s="50">
        <f t="shared" si="1"/>
        <v>0</v>
      </c>
      <c r="E162" s="49"/>
    </row>
    <row r="163" spans="1:5" x14ac:dyDescent="0.2">
      <c r="A163" s="47">
        <v>5322</v>
      </c>
      <c r="B163" s="44" t="s">
        <v>351</v>
      </c>
      <c r="C163" s="48">
        <v>0</v>
      </c>
      <c r="D163" s="50">
        <f t="shared" si="1"/>
        <v>0</v>
      </c>
      <c r="E163" s="49"/>
    </row>
    <row r="164" spans="1:5" x14ac:dyDescent="0.2">
      <c r="A164" s="145">
        <v>5330</v>
      </c>
      <c r="B164" s="141" t="s">
        <v>265</v>
      </c>
      <c r="C164" s="143">
        <f>SUM(C165:C166)</f>
        <v>0</v>
      </c>
      <c r="D164" s="146">
        <f t="shared" si="1"/>
        <v>0</v>
      </c>
      <c r="E164" s="49"/>
    </row>
    <row r="165" spans="1:5" x14ac:dyDescent="0.2">
      <c r="A165" s="47">
        <v>5331</v>
      </c>
      <c r="B165" s="44" t="s">
        <v>352</v>
      </c>
      <c r="C165" s="48">
        <v>0</v>
      </c>
      <c r="D165" s="50">
        <f t="shared" si="1"/>
        <v>0</v>
      </c>
      <c r="E165" s="49"/>
    </row>
    <row r="166" spans="1:5" x14ac:dyDescent="0.2">
      <c r="A166" s="47">
        <v>5332</v>
      </c>
      <c r="B166" s="44" t="s">
        <v>353</v>
      </c>
      <c r="C166" s="48">
        <v>0</v>
      </c>
      <c r="D166" s="50">
        <f t="shared" si="1"/>
        <v>0</v>
      </c>
      <c r="E166" s="49"/>
    </row>
    <row r="167" spans="1:5" x14ac:dyDescent="0.2">
      <c r="A167" s="145">
        <v>5400</v>
      </c>
      <c r="B167" s="141" t="s">
        <v>354</v>
      </c>
      <c r="C167" s="143">
        <f>C168+C171+C174+C177+C179</f>
        <v>0</v>
      </c>
      <c r="D167" s="146">
        <f t="shared" si="1"/>
        <v>0</v>
      </c>
      <c r="E167" s="49"/>
    </row>
    <row r="168" spans="1:5" x14ac:dyDescent="0.2">
      <c r="A168" s="145">
        <v>5410</v>
      </c>
      <c r="B168" s="141" t="s">
        <v>355</v>
      </c>
      <c r="C168" s="143">
        <f>SUM(C169:C170)</f>
        <v>0</v>
      </c>
      <c r="D168" s="146">
        <f t="shared" si="1"/>
        <v>0</v>
      </c>
      <c r="E168" s="49"/>
    </row>
    <row r="169" spans="1:5" x14ac:dyDescent="0.2">
      <c r="A169" s="47">
        <v>5411</v>
      </c>
      <c r="B169" s="44" t="s">
        <v>356</v>
      </c>
      <c r="C169" s="48">
        <v>0</v>
      </c>
      <c r="D169" s="50">
        <f t="shared" si="1"/>
        <v>0</v>
      </c>
      <c r="E169" s="49"/>
    </row>
    <row r="170" spans="1:5" x14ac:dyDescent="0.2">
      <c r="A170" s="47">
        <v>5412</v>
      </c>
      <c r="B170" s="44" t="s">
        <v>357</v>
      </c>
      <c r="C170" s="48">
        <v>0</v>
      </c>
      <c r="D170" s="50">
        <f t="shared" si="1"/>
        <v>0</v>
      </c>
      <c r="E170" s="49"/>
    </row>
    <row r="171" spans="1:5" x14ac:dyDescent="0.2">
      <c r="A171" s="145">
        <v>5420</v>
      </c>
      <c r="B171" s="141" t="s">
        <v>358</v>
      </c>
      <c r="C171" s="143">
        <f>SUM(C172:C173)</f>
        <v>0</v>
      </c>
      <c r="D171" s="146">
        <f t="shared" si="1"/>
        <v>0</v>
      </c>
      <c r="E171" s="49"/>
    </row>
    <row r="172" spans="1:5" x14ac:dyDescent="0.2">
      <c r="A172" s="47">
        <v>5421</v>
      </c>
      <c r="B172" s="44" t="s">
        <v>359</v>
      </c>
      <c r="C172" s="48">
        <v>0</v>
      </c>
      <c r="D172" s="50">
        <f t="shared" si="1"/>
        <v>0</v>
      </c>
      <c r="E172" s="49"/>
    </row>
    <row r="173" spans="1:5" x14ac:dyDescent="0.2">
      <c r="A173" s="47">
        <v>5422</v>
      </c>
      <c r="B173" s="44" t="s">
        <v>360</v>
      </c>
      <c r="C173" s="48">
        <v>0</v>
      </c>
      <c r="D173" s="50">
        <f t="shared" si="1"/>
        <v>0</v>
      </c>
      <c r="E173" s="49"/>
    </row>
    <row r="174" spans="1:5" x14ac:dyDescent="0.2">
      <c r="A174" s="145">
        <v>5430</v>
      </c>
      <c r="B174" s="141" t="s">
        <v>361</v>
      </c>
      <c r="C174" s="143">
        <f>SUM(C175:C176)</f>
        <v>0</v>
      </c>
      <c r="D174" s="146">
        <f t="shared" si="1"/>
        <v>0</v>
      </c>
      <c r="E174" s="49"/>
    </row>
    <row r="175" spans="1:5" x14ac:dyDescent="0.2">
      <c r="A175" s="47">
        <v>5431</v>
      </c>
      <c r="B175" s="44" t="s">
        <v>362</v>
      </c>
      <c r="C175" s="48">
        <v>0</v>
      </c>
      <c r="D175" s="50">
        <f t="shared" si="1"/>
        <v>0</v>
      </c>
      <c r="E175" s="49"/>
    </row>
    <row r="176" spans="1:5" x14ac:dyDescent="0.2">
      <c r="A176" s="47">
        <v>5432</v>
      </c>
      <c r="B176" s="44" t="s">
        <v>363</v>
      </c>
      <c r="C176" s="48">
        <v>0</v>
      </c>
      <c r="D176" s="50">
        <f t="shared" si="1"/>
        <v>0</v>
      </c>
      <c r="E176" s="49"/>
    </row>
    <row r="177" spans="1:5" x14ac:dyDescent="0.2">
      <c r="A177" s="145">
        <v>5440</v>
      </c>
      <c r="B177" s="141" t="s">
        <v>364</v>
      </c>
      <c r="C177" s="143">
        <f>SUM(C178)</f>
        <v>0</v>
      </c>
      <c r="D177" s="146">
        <f t="shared" si="1"/>
        <v>0</v>
      </c>
      <c r="E177" s="49"/>
    </row>
    <row r="178" spans="1:5" x14ac:dyDescent="0.2">
      <c r="A178" s="47">
        <v>5441</v>
      </c>
      <c r="B178" s="44" t="s">
        <v>364</v>
      </c>
      <c r="C178" s="48">
        <v>0</v>
      </c>
      <c r="D178" s="50">
        <f t="shared" si="1"/>
        <v>0</v>
      </c>
      <c r="E178" s="49"/>
    </row>
    <row r="179" spans="1:5" x14ac:dyDescent="0.2">
      <c r="A179" s="145">
        <v>5450</v>
      </c>
      <c r="B179" s="141" t="s">
        <v>365</v>
      </c>
      <c r="C179" s="143">
        <f>SUM(C180:C181)</f>
        <v>0</v>
      </c>
      <c r="D179" s="146">
        <f t="shared" si="1"/>
        <v>0</v>
      </c>
      <c r="E179" s="49"/>
    </row>
    <row r="180" spans="1:5" x14ac:dyDescent="0.2">
      <c r="A180" s="47">
        <v>5451</v>
      </c>
      <c r="B180" s="44" t="s">
        <v>366</v>
      </c>
      <c r="C180" s="48">
        <v>0</v>
      </c>
      <c r="D180" s="50">
        <f t="shared" si="1"/>
        <v>0</v>
      </c>
      <c r="E180" s="49"/>
    </row>
    <row r="181" spans="1:5" x14ac:dyDescent="0.2">
      <c r="A181" s="47">
        <v>5452</v>
      </c>
      <c r="B181" s="44" t="s">
        <v>367</v>
      </c>
      <c r="C181" s="48">
        <v>0</v>
      </c>
      <c r="D181" s="50">
        <f t="shared" si="1"/>
        <v>0</v>
      </c>
      <c r="E181" s="49"/>
    </row>
    <row r="182" spans="1:5" x14ac:dyDescent="0.2">
      <c r="A182" s="145">
        <v>5500</v>
      </c>
      <c r="B182" s="141" t="s">
        <v>368</v>
      </c>
      <c r="C182" s="143">
        <f>C183+C192+C195+C201</f>
        <v>0</v>
      </c>
      <c r="D182" s="146">
        <f t="shared" si="1"/>
        <v>0</v>
      </c>
      <c r="E182" s="49"/>
    </row>
    <row r="183" spans="1:5" x14ac:dyDescent="0.2">
      <c r="A183" s="145">
        <v>5510</v>
      </c>
      <c r="B183" s="141" t="s">
        <v>369</v>
      </c>
      <c r="C183" s="143">
        <f>SUM(C184:C191)</f>
        <v>0</v>
      </c>
      <c r="D183" s="146">
        <f t="shared" si="1"/>
        <v>0</v>
      </c>
      <c r="E183" s="49"/>
    </row>
    <row r="184" spans="1:5" x14ac:dyDescent="0.2">
      <c r="A184" s="47">
        <v>5511</v>
      </c>
      <c r="B184" s="44" t="s">
        <v>370</v>
      </c>
      <c r="C184" s="48">
        <v>0</v>
      </c>
      <c r="D184" s="50">
        <f t="shared" si="1"/>
        <v>0</v>
      </c>
      <c r="E184" s="49"/>
    </row>
    <row r="185" spans="1:5" x14ac:dyDescent="0.2">
      <c r="A185" s="47">
        <v>5512</v>
      </c>
      <c r="B185" s="44" t="s">
        <v>371</v>
      </c>
      <c r="C185" s="48">
        <v>0</v>
      </c>
      <c r="D185" s="50">
        <f t="shared" si="1"/>
        <v>0</v>
      </c>
      <c r="E185" s="49"/>
    </row>
    <row r="186" spans="1:5" x14ac:dyDescent="0.2">
      <c r="A186" s="47">
        <v>5513</v>
      </c>
      <c r="B186" s="44" t="s">
        <v>372</v>
      </c>
      <c r="C186" s="48">
        <v>0</v>
      </c>
      <c r="D186" s="50">
        <f t="shared" si="1"/>
        <v>0</v>
      </c>
      <c r="E186" s="49"/>
    </row>
    <row r="187" spans="1:5" x14ac:dyDescent="0.2">
      <c r="A187" s="47">
        <v>5514</v>
      </c>
      <c r="B187" s="44" t="s">
        <v>373</v>
      </c>
      <c r="C187" s="48">
        <v>0</v>
      </c>
      <c r="D187" s="50">
        <f t="shared" si="1"/>
        <v>0</v>
      </c>
      <c r="E187" s="49"/>
    </row>
    <row r="188" spans="1:5" x14ac:dyDescent="0.2">
      <c r="A188" s="47">
        <v>5515</v>
      </c>
      <c r="B188" s="44" t="s">
        <v>374</v>
      </c>
      <c r="C188" s="48">
        <v>0</v>
      </c>
      <c r="D188" s="50">
        <f t="shared" si="1"/>
        <v>0</v>
      </c>
      <c r="E188" s="49"/>
    </row>
    <row r="189" spans="1:5" x14ac:dyDescent="0.2">
      <c r="A189" s="47">
        <v>5516</v>
      </c>
      <c r="B189" s="44" t="s">
        <v>375</v>
      </c>
      <c r="C189" s="48">
        <v>0</v>
      </c>
      <c r="D189" s="50">
        <f t="shared" si="1"/>
        <v>0</v>
      </c>
      <c r="E189" s="49"/>
    </row>
    <row r="190" spans="1:5" x14ac:dyDescent="0.2">
      <c r="A190" s="47">
        <v>5517</v>
      </c>
      <c r="B190" s="44" t="s">
        <v>376</v>
      </c>
      <c r="C190" s="48">
        <v>0</v>
      </c>
      <c r="D190" s="50">
        <f t="shared" si="1"/>
        <v>0</v>
      </c>
      <c r="E190" s="49"/>
    </row>
    <row r="191" spans="1:5" x14ac:dyDescent="0.2">
      <c r="A191" s="47">
        <v>5518</v>
      </c>
      <c r="B191" s="44" t="s">
        <v>45</v>
      </c>
      <c r="C191" s="48">
        <v>0</v>
      </c>
      <c r="D191" s="50">
        <f t="shared" si="1"/>
        <v>0</v>
      </c>
      <c r="E191" s="49"/>
    </row>
    <row r="192" spans="1:5" x14ac:dyDescent="0.2">
      <c r="A192" s="145">
        <v>5520</v>
      </c>
      <c r="B192" s="141" t="s">
        <v>44</v>
      </c>
      <c r="C192" s="143">
        <f>SUM(C193:C194)</f>
        <v>0</v>
      </c>
      <c r="D192" s="146">
        <f t="shared" si="1"/>
        <v>0</v>
      </c>
      <c r="E192" s="49"/>
    </row>
    <row r="193" spans="1:5" x14ac:dyDescent="0.2">
      <c r="A193" s="47">
        <v>5521</v>
      </c>
      <c r="B193" s="44" t="s">
        <v>377</v>
      </c>
      <c r="C193" s="48">
        <v>0</v>
      </c>
      <c r="D193" s="50">
        <f t="shared" si="1"/>
        <v>0</v>
      </c>
      <c r="E193" s="49"/>
    </row>
    <row r="194" spans="1:5" x14ac:dyDescent="0.2">
      <c r="A194" s="47">
        <v>5522</v>
      </c>
      <c r="B194" s="44" t="s">
        <v>378</v>
      </c>
      <c r="C194" s="48">
        <v>0</v>
      </c>
      <c r="D194" s="50">
        <f t="shared" si="1"/>
        <v>0</v>
      </c>
      <c r="E194" s="49"/>
    </row>
    <row r="195" spans="1:5" x14ac:dyDescent="0.2">
      <c r="A195" s="145">
        <v>5530</v>
      </c>
      <c r="B195" s="141" t="s">
        <v>379</v>
      </c>
      <c r="C195" s="143">
        <f>SUM(C196:C200)</f>
        <v>0</v>
      </c>
      <c r="D195" s="146">
        <f t="shared" si="1"/>
        <v>0</v>
      </c>
      <c r="E195" s="49"/>
    </row>
    <row r="196" spans="1:5" x14ac:dyDescent="0.2">
      <c r="A196" s="47">
        <v>5531</v>
      </c>
      <c r="B196" s="44" t="s">
        <v>380</v>
      </c>
      <c r="C196" s="48">
        <v>0</v>
      </c>
      <c r="D196" s="50">
        <f t="shared" si="1"/>
        <v>0</v>
      </c>
      <c r="E196" s="49"/>
    </row>
    <row r="197" spans="1:5" x14ac:dyDescent="0.2">
      <c r="A197" s="47">
        <v>5532</v>
      </c>
      <c r="B197" s="44" t="s">
        <v>381</v>
      </c>
      <c r="C197" s="48">
        <v>0</v>
      </c>
      <c r="D197" s="50">
        <f t="shared" si="1"/>
        <v>0</v>
      </c>
      <c r="E197" s="49"/>
    </row>
    <row r="198" spans="1:5" x14ac:dyDescent="0.2">
      <c r="A198" s="47">
        <v>5533</v>
      </c>
      <c r="B198" s="44" t="s">
        <v>382</v>
      </c>
      <c r="C198" s="48">
        <v>0</v>
      </c>
      <c r="D198" s="50">
        <f t="shared" si="1"/>
        <v>0</v>
      </c>
      <c r="E198" s="49"/>
    </row>
    <row r="199" spans="1:5" x14ac:dyDescent="0.2">
      <c r="A199" s="47">
        <v>5534</v>
      </c>
      <c r="B199" s="44" t="s">
        <v>383</v>
      </c>
      <c r="C199" s="48">
        <v>0</v>
      </c>
      <c r="D199" s="50">
        <f t="shared" si="1"/>
        <v>0</v>
      </c>
      <c r="E199" s="49"/>
    </row>
    <row r="200" spans="1:5" x14ac:dyDescent="0.2">
      <c r="A200" s="47">
        <v>5535</v>
      </c>
      <c r="B200" s="44" t="s">
        <v>384</v>
      </c>
      <c r="C200" s="48">
        <v>0</v>
      </c>
      <c r="D200" s="50">
        <f t="shared" si="1"/>
        <v>0</v>
      </c>
      <c r="E200" s="49"/>
    </row>
    <row r="201" spans="1:5" x14ac:dyDescent="0.2">
      <c r="A201" s="145">
        <v>5590</v>
      </c>
      <c r="B201" s="141" t="s">
        <v>385</v>
      </c>
      <c r="C201" s="143">
        <f>SUM(C202:C210)</f>
        <v>0</v>
      </c>
      <c r="D201" s="146">
        <f t="shared" si="1"/>
        <v>0</v>
      </c>
      <c r="E201" s="49"/>
    </row>
    <row r="202" spans="1:5" x14ac:dyDescent="0.2">
      <c r="A202" s="47">
        <v>5591</v>
      </c>
      <c r="B202" s="44" t="s">
        <v>386</v>
      </c>
      <c r="C202" s="48">
        <v>0</v>
      </c>
      <c r="D202" s="50">
        <f t="shared" si="1"/>
        <v>0</v>
      </c>
      <c r="E202" s="49"/>
    </row>
    <row r="203" spans="1:5" x14ac:dyDescent="0.2">
      <c r="A203" s="47">
        <v>5592</v>
      </c>
      <c r="B203" s="44" t="s">
        <v>387</v>
      </c>
      <c r="C203" s="48">
        <v>0</v>
      </c>
      <c r="D203" s="50">
        <f t="shared" si="1"/>
        <v>0</v>
      </c>
      <c r="E203" s="49"/>
    </row>
    <row r="204" spans="1:5" x14ac:dyDescent="0.2">
      <c r="A204" s="47">
        <v>5593</v>
      </c>
      <c r="B204" s="44" t="s">
        <v>388</v>
      </c>
      <c r="C204" s="48">
        <v>0</v>
      </c>
      <c r="D204" s="50">
        <f t="shared" si="1"/>
        <v>0</v>
      </c>
      <c r="E204" s="49"/>
    </row>
    <row r="205" spans="1:5" x14ac:dyDescent="0.2">
      <c r="A205" s="47">
        <v>5594</v>
      </c>
      <c r="B205" s="44" t="s">
        <v>444</v>
      </c>
      <c r="C205" s="48">
        <v>0</v>
      </c>
      <c r="D205" s="50">
        <f t="shared" si="1"/>
        <v>0</v>
      </c>
      <c r="E205" s="49"/>
    </row>
    <row r="206" spans="1:5" x14ac:dyDescent="0.2">
      <c r="A206" s="47">
        <v>5595</v>
      </c>
      <c r="B206" s="44" t="s">
        <v>390</v>
      </c>
      <c r="C206" s="48">
        <v>0</v>
      </c>
      <c r="D206" s="50">
        <f t="shared" si="1"/>
        <v>0</v>
      </c>
      <c r="E206" s="49"/>
    </row>
    <row r="207" spans="1:5" x14ac:dyDescent="0.2">
      <c r="A207" s="47">
        <v>5596</v>
      </c>
      <c r="B207" s="44" t="s">
        <v>285</v>
      </c>
      <c r="C207" s="48">
        <v>0</v>
      </c>
      <c r="D207" s="50">
        <f t="shared" si="1"/>
        <v>0</v>
      </c>
      <c r="E207" s="49"/>
    </row>
    <row r="208" spans="1:5" x14ac:dyDescent="0.2">
      <c r="A208" s="47">
        <v>5597</v>
      </c>
      <c r="B208" s="44" t="s">
        <v>391</v>
      </c>
      <c r="C208" s="48">
        <v>0</v>
      </c>
      <c r="D208" s="50">
        <f t="shared" si="1"/>
        <v>0</v>
      </c>
      <c r="E208" s="49"/>
    </row>
    <row r="209" spans="1:5" x14ac:dyDescent="0.2">
      <c r="A209" s="47">
        <v>5598</v>
      </c>
      <c r="B209" s="44" t="s">
        <v>445</v>
      </c>
      <c r="C209" s="48">
        <v>0</v>
      </c>
      <c r="D209" s="50">
        <f t="shared" si="1"/>
        <v>0</v>
      </c>
      <c r="E209" s="49"/>
    </row>
    <row r="210" spans="1:5" x14ac:dyDescent="0.2">
      <c r="A210" s="47">
        <v>5599</v>
      </c>
      <c r="B210" s="44" t="s">
        <v>392</v>
      </c>
      <c r="C210" s="48">
        <v>0</v>
      </c>
      <c r="D210" s="50">
        <f t="shared" si="1"/>
        <v>0</v>
      </c>
      <c r="E210" s="49"/>
    </row>
    <row r="211" spans="1:5" x14ac:dyDescent="0.2">
      <c r="A211" s="145">
        <v>5600</v>
      </c>
      <c r="B211" s="141" t="s">
        <v>43</v>
      </c>
      <c r="C211" s="143">
        <f>C212</f>
        <v>0</v>
      </c>
      <c r="D211" s="146">
        <f t="shared" si="1"/>
        <v>0</v>
      </c>
      <c r="E211" s="49"/>
    </row>
    <row r="212" spans="1:5" x14ac:dyDescent="0.2">
      <c r="A212" s="145">
        <v>5610</v>
      </c>
      <c r="B212" s="141" t="s">
        <v>393</v>
      </c>
      <c r="C212" s="143">
        <f>C213</f>
        <v>0</v>
      </c>
      <c r="D212" s="146">
        <f t="shared" si="1"/>
        <v>0</v>
      </c>
      <c r="E212" s="49"/>
    </row>
    <row r="213" spans="1:5" x14ac:dyDescent="0.2">
      <c r="A213" s="47">
        <v>5611</v>
      </c>
      <c r="B213" s="44" t="s">
        <v>394</v>
      </c>
      <c r="C213" s="48">
        <v>0</v>
      </c>
      <c r="D213" s="50">
        <f t="shared" si="1"/>
        <v>0</v>
      </c>
      <c r="E213" s="49"/>
    </row>
    <row r="215" spans="1:5" x14ac:dyDescent="0.2">
      <c r="B215" s="14" t="s">
        <v>532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B177" sqref="B177"/>
    </sheetView>
  </sheetViews>
  <sheetFormatPr baseColWidth="10" defaultColWidth="9.109375" defaultRowHeight="10.199999999999999" x14ac:dyDescent="0.2"/>
  <cols>
    <col min="1" max="1" width="10" style="14" customWidth="1"/>
    <col min="2" max="2" width="64.5546875" style="14" bestFit="1" customWidth="1"/>
    <col min="3" max="3" width="16.44140625" style="14" bestFit="1" customWidth="1"/>
    <col min="4" max="4" width="19.109375" style="14" customWidth="1"/>
    <col min="5" max="5" width="28" style="14" customWidth="1"/>
    <col min="6" max="6" width="22.6640625" style="14" customWidth="1"/>
    <col min="7" max="8" width="16.6640625" style="14" customWidth="1"/>
    <col min="9" max="9" width="27.109375" style="14" customWidth="1"/>
    <col min="10" max="10" width="22.21875" style="14" customWidth="1"/>
    <col min="11" max="16384" width="9.109375" style="14"/>
  </cols>
  <sheetData>
    <row r="1" spans="1:8" s="11" customFormat="1" ht="18.899999999999999" customHeight="1" x14ac:dyDescent="0.3">
      <c r="A1" s="179" t="s">
        <v>602</v>
      </c>
      <c r="B1" s="180"/>
      <c r="C1" s="180"/>
      <c r="D1" s="180"/>
      <c r="E1" s="180"/>
      <c r="F1" s="180"/>
      <c r="G1" s="10" t="s">
        <v>512</v>
      </c>
      <c r="H1" s="19">
        <v>2024</v>
      </c>
    </row>
    <row r="2" spans="1:8" s="11" customFormat="1" ht="18.899999999999999" customHeight="1" x14ac:dyDescent="0.3">
      <c r="A2" s="179" t="s">
        <v>516</v>
      </c>
      <c r="B2" s="180"/>
      <c r="C2" s="180"/>
      <c r="D2" s="180"/>
      <c r="E2" s="180"/>
      <c r="F2" s="180"/>
      <c r="G2" s="10" t="s">
        <v>513</v>
      </c>
      <c r="H2" s="19" t="s">
        <v>515</v>
      </c>
    </row>
    <row r="3" spans="1:8" s="11" customFormat="1" ht="18.899999999999999" customHeight="1" x14ac:dyDescent="0.3">
      <c r="A3" s="179" t="s">
        <v>603</v>
      </c>
      <c r="B3" s="180"/>
      <c r="C3" s="180"/>
      <c r="D3" s="180"/>
      <c r="E3" s="180"/>
      <c r="F3" s="180"/>
      <c r="G3" s="10" t="s">
        <v>514</v>
      </c>
      <c r="H3" s="19">
        <v>2</v>
      </c>
    </row>
    <row r="4" spans="1:8" s="11" customFormat="1" ht="18.899999999999999" customHeight="1" x14ac:dyDescent="0.3">
      <c r="A4" s="179" t="s">
        <v>530</v>
      </c>
      <c r="B4" s="180"/>
      <c r="C4" s="180"/>
      <c r="D4" s="180"/>
      <c r="E4" s="180"/>
      <c r="F4" s="180"/>
      <c r="G4" s="10"/>
      <c r="H4" s="19"/>
    </row>
    <row r="5" spans="1:8" x14ac:dyDescent="0.2">
      <c r="A5" s="12" t="s">
        <v>124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93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91</v>
      </c>
      <c r="B8" s="15" t="s">
        <v>88</v>
      </c>
      <c r="C8" s="15" t="s">
        <v>89</v>
      </c>
      <c r="D8" s="15" t="s">
        <v>90</v>
      </c>
      <c r="E8" s="15"/>
      <c r="F8" s="15"/>
      <c r="G8" s="15"/>
      <c r="H8" s="15"/>
    </row>
    <row r="9" spans="1:8" x14ac:dyDescent="0.2">
      <c r="A9" s="16">
        <v>1114</v>
      </c>
      <c r="B9" s="14" t="s">
        <v>125</v>
      </c>
      <c r="C9" s="18">
        <v>0</v>
      </c>
    </row>
    <row r="10" spans="1:8" x14ac:dyDescent="0.2">
      <c r="A10" s="16">
        <v>1115</v>
      </c>
      <c r="B10" s="14" t="s">
        <v>126</v>
      </c>
      <c r="C10" s="18">
        <v>0</v>
      </c>
    </row>
    <row r="11" spans="1:8" x14ac:dyDescent="0.2">
      <c r="A11" s="16">
        <v>1121</v>
      </c>
      <c r="B11" s="14" t="s">
        <v>127</v>
      </c>
      <c r="C11" s="18">
        <v>0</v>
      </c>
    </row>
    <row r="13" spans="1:8" x14ac:dyDescent="0.2">
      <c r="A13" s="13" t="s">
        <v>94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91</v>
      </c>
      <c r="B14" s="15" t="s">
        <v>88</v>
      </c>
      <c r="C14" s="15" t="s">
        <v>89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123</v>
      </c>
    </row>
    <row r="15" spans="1:8" x14ac:dyDescent="0.2">
      <c r="A15" s="16">
        <v>1122</v>
      </c>
      <c r="B15" s="14" t="s">
        <v>129</v>
      </c>
      <c r="C15" s="18">
        <v>-5711.84</v>
      </c>
      <c r="D15" s="18">
        <v>-5204.49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130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95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91</v>
      </c>
      <c r="B19" s="15" t="s">
        <v>88</v>
      </c>
      <c r="C19" s="15" t="s">
        <v>89</v>
      </c>
      <c r="D19" s="15" t="s">
        <v>131</v>
      </c>
      <c r="E19" s="15" t="s">
        <v>132</v>
      </c>
      <c r="F19" s="15" t="s">
        <v>133</v>
      </c>
      <c r="G19" s="15" t="s">
        <v>134</v>
      </c>
      <c r="H19" s="15" t="s">
        <v>135</v>
      </c>
    </row>
    <row r="20" spans="1:8" x14ac:dyDescent="0.2">
      <c r="A20" s="16">
        <v>1123</v>
      </c>
      <c r="B20" s="14" t="s">
        <v>136</v>
      </c>
      <c r="C20" s="18">
        <v>169530.16</v>
      </c>
      <c r="D20" s="18">
        <v>169530.16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137</v>
      </c>
      <c r="C21" s="18">
        <v>5000</v>
      </c>
      <c r="D21" s="18">
        <v>5000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496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497</v>
      </c>
      <c r="C23" s="18">
        <v>6983.2</v>
      </c>
      <c r="D23" s="18">
        <v>6983.2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138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139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140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141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142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498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91</v>
      </c>
      <c r="B31" s="15" t="s">
        <v>88</v>
      </c>
      <c r="C31" s="15" t="s">
        <v>89</v>
      </c>
      <c r="D31" s="15" t="s">
        <v>98</v>
      </c>
      <c r="E31" s="15" t="s">
        <v>97</v>
      </c>
      <c r="F31" s="15" t="s">
        <v>143</v>
      </c>
      <c r="G31" s="15" t="s">
        <v>100</v>
      </c>
      <c r="H31" s="15"/>
    </row>
    <row r="32" spans="1:8" x14ac:dyDescent="0.2">
      <c r="A32" s="16">
        <v>1140</v>
      </c>
      <c r="B32" s="14" t="s">
        <v>144</v>
      </c>
      <c r="C32" s="18">
        <f>SUM(C33:C37)</f>
        <v>0</v>
      </c>
    </row>
    <row r="33" spans="1:8" x14ac:dyDescent="0.2">
      <c r="A33" s="16">
        <v>1141</v>
      </c>
      <c r="B33" s="14" t="s">
        <v>145</v>
      </c>
      <c r="C33" s="18">
        <v>0</v>
      </c>
    </row>
    <row r="34" spans="1:8" x14ac:dyDescent="0.2">
      <c r="A34" s="16">
        <v>1142</v>
      </c>
      <c r="B34" s="14" t="s">
        <v>146</v>
      </c>
      <c r="C34" s="18">
        <v>0</v>
      </c>
    </row>
    <row r="35" spans="1:8" x14ac:dyDescent="0.2">
      <c r="A35" s="16">
        <v>1143</v>
      </c>
      <c r="B35" s="14" t="s">
        <v>147</v>
      </c>
      <c r="C35" s="18">
        <v>0</v>
      </c>
    </row>
    <row r="36" spans="1:8" x14ac:dyDescent="0.2">
      <c r="A36" s="16">
        <v>1144</v>
      </c>
      <c r="B36" s="14" t="s">
        <v>148</v>
      </c>
      <c r="C36" s="18">
        <v>0</v>
      </c>
    </row>
    <row r="37" spans="1:8" x14ac:dyDescent="0.2">
      <c r="A37" s="16">
        <v>1145</v>
      </c>
      <c r="B37" s="14" t="s">
        <v>149</v>
      </c>
      <c r="C37" s="18">
        <v>0</v>
      </c>
    </row>
    <row r="39" spans="1:8" x14ac:dyDescent="0.2">
      <c r="A39" s="13" t="s">
        <v>150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91</v>
      </c>
      <c r="B40" s="15" t="s">
        <v>88</v>
      </c>
      <c r="C40" s="15" t="s">
        <v>89</v>
      </c>
      <c r="D40" s="15" t="s">
        <v>96</v>
      </c>
      <c r="E40" s="15" t="s">
        <v>99</v>
      </c>
      <c r="F40" s="15" t="s">
        <v>151</v>
      </c>
      <c r="G40" s="15"/>
      <c r="H40" s="15"/>
    </row>
    <row r="41" spans="1:8" x14ac:dyDescent="0.2">
      <c r="A41" s="16">
        <v>1150</v>
      </c>
      <c r="B41" s="14" t="s">
        <v>152</v>
      </c>
      <c r="C41" s="18">
        <f>C42</f>
        <v>0</v>
      </c>
    </row>
    <row r="42" spans="1:8" x14ac:dyDescent="0.2">
      <c r="A42" s="16">
        <v>1151</v>
      </c>
      <c r="B42" s="14" t="s">
        <v>153</v>
      </c>
      <c r="C42" s="18">
        <v>0</v>
      </c>
    </row>
    <row r="44" spans="1:8" x14ac:dyDescent="0.2">
      <c r="A44" s="13" t="s">
        <v>101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91</v>
      </c>
      <c r="B45" s="15" t="s">
        <v>88</v>
      </c>
      <c r="C45" s="15" t="s">
        <v>89</v>
      </c>
      <c r="D45" s="15" t="s">
        <v>90</v>
      </c>
      <c r="E45" s="15" t="s">
        <v>135</v>
      </c>
      <c r="F45" s="15"/>
      <c r="G45" s="15"/>
      <c r="H45" s="15"/>
    </row>
    <row r="46" spans="1:8" x14ac:dyDescent="0.2">
      <c r="A46" s="16">
        <v>1213</v>
      </c>
      <c r="B46" s="14" t="s">
        <v>154</v>
      </c>
      <c r="C46" s="18">
        <v>0</v>
      </c>
    </row>
    <row r="48" spans="1:8" x14ac:dyDescent="0.2">
      <c r="A48" s="13" t="s">
        <v>102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91</v>
      </c>
      <c r="B49" s="15" t="s">
        <v>88</v>
      </c>
      <c r="C49" s="15" t="s">
        <v>89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128</v>
      </c>
      <c r="C50" s="18">
        <v>0</v>
      </c>
    </row>
    <row r="51" spans="1:10" x14ac:dyDescent="0.2">
      <c r="A51" s="16">
        <v>1212</v>
      </c>
      <c r="B51" s="14" t="s">
        <v>578</v>
      </c>
      <c r="C51" s="18">
        <v>0</v>
      </c>
    </row>
    <row r="52" spans="1:10" x14ac:dyDescent="0.2">
      <c r="A52" s="16">
        <v>1214</v>
      </c>
      <c r="B52" s="14" t="s">
        <v>155</v>
      </c>
      <c r="C52" s="18">
        <v>0</v>
      </c>
    </row>
    <row r="54" spans="1:10" x14ac:dyDescent="0.2">
      <c r="A54" s="13" t="s">
        <v>106</v>
      </c>
      <c r="B54" s="13"/>
      <c r="C54" s="13"/>
      <c r="D54" s="13"/>
      <c r="E54" s="13"/>
      <c r="F54" s="13"/>
      <c r="G54" s="13"/>
      <c r="H54" s="13"/>
      <c r="I54" s="13"/>
    </row>
    <row r="55" spans="1:10" x14ac:dyDescent="0.2">
      <c r="A55" s="15" t="s">
        <v>91</v>
      </c>
      <c r="B55" s="15" t="s">
        <v>88</v>
      </c>
      <c r="C55" s="15" t="s">
        <v>89</v>
      </c>
      <c r="D55" s="15" t="s">
        <v>103</v>
      </c>
      <c r="E55" s="15" t="s">
        <v>104</v>
      </c>
      <c r="F55" s="15" t="s">
        <v>579</v>
      </c>
      <c r="G55" s="15" t="s">
        <v>580</v>
      </c>
      <c r="H55" s="15" t="s">
        <v>105</v>
      </c>
      <c r="I55" s="15" t="s">
        <v>581</v>
      </c>
      <c r="J55" s="15" t="s">
        <v>157</v>
      </c>
    </row>
    <row r="56" spans="1:10" x14ac:dyDescent="0.2">
      <c r="A56" s="16">
        <v>1230</v>
      </c>
      <c r="B56" s="14" t="s">
        <v>158</v>
      </c>
      <c r="C56" s="18">
        <f>SUM(C57:C63)</f>
        <v>903650.22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159</v>
      </c>
      <c r="C57" s="18">
        <v>0</v>
      </c>
      <c r="D57" s="18">
        <v>0</v>
      </c>
      <c r="E57" s="18">
        <v>0</v>
      </c>
    </row>
    <row r="58" spans="1:10" x14ac:dyDescent="0.2">
      <c r="A58" s="16">
        <v>1232</v>
      </c>
      <c r="B58" s="14" t="s">
        <v>160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161</v>
      </c>
      <c r="C59" s="18">
        <v>903650.22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162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163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164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165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166</v>
      </c>
      <c r="C64" s="18">
        <f>SUM(C65:C72)</f>
        <v>1504155.04</v>
      </c>
      <c r="D64" s="18">
        <f t="shared" ref="D64:E64" si="0">SUM(D65:D72)</f>
        <v>0</v>
      </c>
      <c r="E64" s="18">
        <f t="shared" si="0"/>
        <v>287531.56</v>
      </c>
    </row>
    <row r="65" spans="1:7" x14ac:dyDescent="0.2">
      <c r="A65" s="16">
        <v>1241</v>
      </c>
      <c r="B65" s="14" t="s">
        <v>167</v>
      </c>
      <c r="C65" s="18">
        <v>548411.93999999994</v>
      </c>
      <c r="D65" s="18">
        <v>0</v>
      </c>
      <c r="E65" s="18">
        <v>0</v>
      </c>
    </row>
    <row r="66" spans="1:7" x14ac:dyDescent="0.2">
      <c r="A66" s="16">
        <v>1242</v>
      </c>
      <c r="B66" s="14" t="s">
        <v>168</v>
      </c>
      <c r="C66" s="18">
        <v>854669.19</v>
      </c>
      <c r="D66" s="18">
        <v>0</v>
      </c>
      <c r="E66" s="18">
        <v>0</v>
      </c>
    </row>
    <row r="67" spans="1:7" x14ac:dyDescent="0.2">
      <c r="A67" s="16">
        <v>1243</v>
      </c>
      <c r="B67" s="14" t="s">
        <v>169</v>
      </c>
      <c r="C67" s="18">
        <v>0</v>
      </c>
      <c r="D67" s="18">
        <v>0</v>
      </c>
      <c r="E67" s="18">
        <v>0</v>
      </c>
    </row>
    <row r="68" spans="1:7" x14ac:dyDescent="0.2">
      <c r="A68" s="16">
        <v>1244</v>
      </c>
      <c r="B68" s="14" t="s">
        <v>170</v>
      </c>
      <c r="C68" s="18">
        <v>71001</v>
      </c>
      <c r="D68" s="18">
        <v>0</v>
      </c>
      <c r="E68" s="18">
        <v>0</v>
      </c>
    </row>
    <row r="69" spans="1:7" x14ac:dyDescent="0.2">
      <c r="A69" s="16">
        <v>1245</v>
      </c>
      <c r="B69" s="14" t="s">
        <v>171</v>
      </c>
      <c r="C69" s="18">
        <v>0</v>
      </c>
      <c r="D69" s="18">
        <v>0</v>
      </c>
      <c r="E69" s="18">
        <v>287531.56</v>
      </c>
    </row>
    <row r="70" spans="1:7" x14ac:dyDescent="0.2">
      <c r="A70" s="16">
        <v>1246</v>
      </c>
      <c r="B70" s="14" t="s">
        <v>172</v>
      </c>
      <c r="C70" s="18">
        <v>20576.86</v>
      </c>
      <c r="D70" s="18">
        <v>0</v>
      </c>
      <c r="E70" s="18">
        <v>0</v>
      </c>
    </row>
    <row r="71" spans="1:7" x14ac:dyDescent="0.2">
      <c r="A71" s="16">
        <v>1247</v>
      </c>
      <c r="B71" s="14" t="s">
        <v>173</v>
      </c>
      <c r="C71" s="18">
        <v>9496.0499999999993</v>
      </c>
      <c r="D71" s="18">
        <v>0</v>
      </c>
      <c r="E71" s="18">
        <v>0</v>
      </c>
    </row>
    <row r="72" spans="1:7" x14ac:dyDescent="0.2">
      <c r="A72" s="16">
        <v>1248</v>
      </c>
      <c r="B72" s="14" t="s">
        <v>174</v>
      </c>
      <c r="C72" s="18">
        <v>0</v>
      </c>
      <c r="D72" s="18">
        <v>0</v>
      </c>
      <c r="E72" s="18">
        <v>0</v>
      </c>
    </row>
    <row r="74" spans="1:7" x14ac:dyDescent="0.2">
      <c r="A74" s="13" t="s">
        <v>107</v>
      </c>
      <c r="B74" s="13"/>
      <c r="C74" s="13"/>
      <c r="D74" s="13"/>
      <c r="E74" s="13"/>
      <c r="F74" s="13"/>
      <c r="G74" s="13"/>
    </row>
    <row r="75" spans="1:7" x14ac:dyDescent="0.2">
      <c r="A75" s="15" t="s">
        <v>91</v>
      </c>
      <c r="B75" s="15" t="s">
        <v>88</v>
      </c>
      <c r="C75" s="15" t="s">
        <v>89</v>
      </c>
      <c r="D75" s="15" t="s">
        <v>108</v>
      </c>
      <c r="E75" s="15" t="s">
        <v>175</v>
      </c>
      <c r="F75" s="15" t="s">
        <v>582</v>
      </c>
      <c r="G75" s="15" t="s">
        <v>156</v>
      </c>
    </row>
    <row r="76" spans="1:7" x14ac:dyDescent="0.2">
      <c r="A76" s="16">
        <v>1250</v>
      </c>
      <c r="B76" s="14" t="s">
        <v>176</v>
      </c>
      <c r="C76" s="18">
        <f>SUM(C77:C81)</f>
        <v>26050</v>
      </c>
      <c r="D76" s="18">
        <f>SUM(D77:D81)</f>
        <v>0</v>
      </c>
      <c r="E76" s="18">
        <f>SUM(E77:E81)</f>
        <v>0</v>
      </c>
    </row>
    <row r="77" spans="1:7" x14ac:dyDescent="0.2">
      <c r="A77" s="16">
        <v>1251</v>
      </c>
      <c r="B77" s="14" t="s">
        <v>177</v>
      </c>
      <c r="C77" s="18">
        <v>0</v>
      </c>
      <c r="D77" s="18">
        <v>0</v>
      </c>
      <c r="E77" s="18">
        <v>0</v>
      </c>
    </row>
    <row r="78" spans="1:7" x14ac:dyDescent="0.2">
      <c r="A78" s="16">
        <v>1252</v>
      </c>
      <c r="B78" s="14" t="s">
        <v>178</v>
      </c>
      <c r="C78" s="18">
        <v>0</v>
      </c>
      <c r="D78" s="18">
        <v>0</v>
      </c>
      <c r="E78" s="18">
        <v>0</v>
      </c>
    </row>
    <row r="79" spans="1:7" x14ac:dyDescent="0.2">
      <c r="A79" s="16">
        <v>1253</v>
      </c>
      <c r="B79" s="14" t="s">
        <v>179</v>
      </c>
      <c r="C79" s="18">
        <v>0</v>
      </c>
      <c r="D79" s="18">
        <v>0</v>
      </c>
      <c r="E79" s="18">
        <v>0</v>
      </c>
    </row>
    <row r="80" spans="1:7" x14ac:dyDescent="0.2">
      <c r="A80" s="16">
        <v>1254</v>
      </c>
      <c r="B80" s="14" t="s">
        <v>180</v>
      </c>
      <c r="C80" s="18">
        <v>26050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181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182</v>
      </c>
      <c r="C82" s="18">
        <f>SUM(C83:C88)</f>
        <v>0</v>
      </c>
      <c r="D82" s="18">
        <f>SUM(D83:D88)</f>
        <v>0</v>
      </c>
      <c r="E82" s="18">
        <f>SUM(E83:E88)</f>
        <v>0</v>
      </c>
    </row>
    <row r="83" spans="1:8" x14ac:dyDescent="0.2">
      <c r="A83" s="16">
        <v>1271</v>
      </c>
      <c r="B83" s="14" t="s">
        <v>183</v>
      </c>
      <c r="C83" s="18">
        <v>0</v>
      </c>
      <c r="D83" s="18">
        <v>0</v>
      </c>
      <c r="E83" s="18">
        <v>0</v>
      </c>
    </row>
    <row r="84" spans="1:8" x14ac:dyDescent="0.2">
      <c r="A84" s="16">
        <v>1272</v>
      </c>
      <c r="B84" s="14" t="s">
        <v>184</v>
      </c>
      <c r="C84" s="18">
        <v>0</v>
      </c>
      <c r="D84" s="18">
        <v>0</v>
      </c>
      <c r="E84" s="18">
        <v>0</v>
      </c>
    </row>
    <row r="85" spans="1:8" x14ac:dyDescent="0.2">
      <c r="A85" s="16">
        <v>1273</v>
      </c>
      <c r="B85" s="14" t="s">
        <v>185</v>
      </c>
      <c r="C85" s="18">
        <v>0</v>
      </c>
      <c r="D85" s="18">
        <v>0</v>
      </c>
      <c r="E85" s="18">
        <v>0</v>
      </c>
    </row>
    <row r="86" spans="1:8" x14ac:dyDescent="0.2">
      <c r="A86" s="16">
        <v>1274</v>
      </c>
      <c r="B86" s="14" t="s">
        <v>186</v>
      </c>
      <c r="C86" s="18">
        <v>0</v>
      </c>
      <c r="D86" s="18">
        <v>0</v>
      </c>
      <c r="E86" s="18">
        <v>0</v>
      </c>
    </row>
    <row r="87" spans="1:8" x14ac:dyDescent="0.2">
      <c r="A87" s="16">
        <v>1275</v>
      </c>
      <c r="B87" s="14" t="s">
        <v>187</v>
      </c>
      <c r="C87" s="18">
        <v>0</v>
      </c>
      <c r="D87" s="18">
        <v>0</v>
      </c>
      <c r="E87" s="18">
        <v>0</v>
      </c>
    </row>
    <row r="88" spans="1:8" x14ac:dyDescent="0.2">
      <c r="A88" s="16">
        <v>1279</v>
      </c>
      <c r="B88" s="14" t="s">
        <v>188</v>
      </c>
      <c r="C88" s="18">
        <v>0</v>
      </c>
      <c r="D88" s="18">
        <v>0</v>
      </c>
      <c r="E88" s="18">
        <v>0</v>
      </c>
    </row>
    <row r="90" spans="1:8" x14ac:dyDescent="0.2">
      <c r="A90" s="13" t="s">
        <v>109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91</v>
      </c>
      <c r="B91" s="15" t="s">
        <v>88</v>
      </c>
      <c r="C91" s="15" t="s">
        <v>89</v>
      </c>
      <c r="D91" s="15" t="s">
        <v>189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190</v>
      </c>
      <c r="C92" s="18">
        <f>SUM(C93:C94)</f>
        <v>0</v>
      </c>
    </row>
    <row r="93" spans="1:8" x14ac:dyDescent="0.2">
      <c r="A93" s="16">
        <v>1161</v>
      </c>
      <c r="B93" s="14" t="s">
        <v>191</v>
      </c>
      <c r="C93" s="18">
        <v>0</v>
      </c>
    </row>
    <row r="94" spans="1:8" x14ac:dyDescent="0.2">
      <c r="A94" s="16">
        <v>1162</v>
      </c>
      <c r="B94" s="14" t="s">
        <v>192</v>
      </c>
      <c r="C94" s="18">
        <v>0</v>
      </c>
    </row>
    <row r="96" spans="1:8" x14ac:dyDescent="0.2">
      <c r="A96" s="13" t="s">
        <v>583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91</v>
      </c>
      <c r="B97" s="15" t="s">
        <v>88</v>
      </c>
      <c r="C97" s="15" t="s">
        <v>89</v>
      </c>
      <c r="D97" s="15" t="s">
        <v>135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506</v>
      </c>
      <c r="C98" s="18">
        <f>SUM(C99:C102)</f>
        <v>0</v>
      </c>
    </row>
    <row r="99" spans="1:8" x14ac:dyDescent="0.2">
      <c r="A99" s="16">
        <v>1191</v>
      </c>
      <c r="B99" s="14" t="s">
        <v>499</v>
      </c>
      <c r="C99" s="18">
        <v>0</v>
      </c>
    </row>
    <row r="100" spans="1:8" x14ac:dyDescent="0.2">
      <c r="A100" s="16">
        <v>1192</v>
      </c>
      <c r="B100" s="14" t="s">
        <v>500</v>
      </c>
      <c r="C100" s="18">
        <v>0</v>
      </c>
    </row>
    <row r="101" spans="1:8" x14ac:dyDescent="0.2">
      <c r="A101" s="16">
        <v>1193</v>
      </c>
      <c r="B101" s="14" t="s">
        <v>501</v>
      </c>
      <c r="C101" s="18">
        <v>0</v>
      </c>
    </row>
    <row r="102" spans="1:8" x14ac:dyDescent="0.2">
      <c r="A102" s="16">
        <v>1194</v>
      </c>
      <c r="B102" s="14" t="s">
        <v>502</v>
      </c>
      <c r="C102" s="18">
        <v>0</v>
      </c>
    </row>
    <row r="103" spans="1:8" x14ac:dyDescent="0.2">
      <c r="A103" s="16">
        <v>1290</v>
      </c>
      <c r="B103" s="14" t="s">
        <v>193</v>
      </c>
      <c r="C103" s="18">
        <f>SUM(C104:C106)</f>
        <v>0</v>
      </c>
    </row>
    <row r="104" spans="1:8" x14ac:dyDescent="0.2">
      <c r="A104" s="16">
        <v>1291</v>
      </c>
      <c r="B104" s="14" t="s">
        <v>194</v>
      </c>
      <c r="C104" s="18">
        <v>0</v>
      </c>
    </row>
    <row r="105" spans="1:8" x14ac:dyDescent="0.2">
      <c r="A105" s="16">
        <v>1292</v>
      </c>
      <c r="B105" s="14" t="s">
        <v>195</v>
      </c>
      <c r="C105" s="18">
        <v>0</v>
      </c>
    </row>
    <row r="106" spans="1:8" x14ac:dyDescent="0.2">
      <c r="A106" s="16">
        <v>1293</v>
      </c>
      <c r="B106" s="14" t="s">
        <v>196</v>
      </c>
      <c r="C106" s="18">
        <v>0</v>
      </c>
    </row>
    <row r="108" spans="1:8" x14ac:dyDescent="0.2">
      <c r="A108" s="13" t="s">
        <v>110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91</v>
      </c>
      <c r="B109" s="15" t="s">
        <v>88</v>
      </c>
      <c r="C109" s="15" t="s">
        <v>89</v>
      </c>
      <c r="D109" s="15" t="s">
        <v>131</v>
      </c>
      <c r="E109" s="15" t="s">
        <v>132</v>
      </c>
      <c r="F109" s="15" t="s">
        <v>133</v>
      </c>
      <c r="G109" s="15" t="s">
        <v>197</v>
      </c>
      <c r="H109" s="15" t="s">
        <v>198</v>
      </c>
    </row>
    <row r="110" spans="1:8" x14ac:dyDescent="0.2">
      <c r="A110" s="16">
        <v>2110</v>
      </c>
      <c r="B110" s="14" t="s">
        <v>199</v>
      </c>
      <c r="C110" s="18">
        <f>SUM(C111:C119)</f>
        <v>125784.15000000001</v>
      </c>
      <c r="D110" s="18">
        <f>SUM(D111:D119)</f>
        <v>125784.15000000001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200</v>
      </c>
      <c r="C111" s="18">
        <v>2702.75</v>
      </c>
      <c r="D111" s="18">
        <f>C111</f>
        <v>2702.75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201</v>
      </c>
      <c r="C112" s="18">
        <v>3130</v>
      </c>
      <c r="D112" s="18">
        <f t="shared" ref="D112:D119" si="1">C112</f>
        <v>3130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202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203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204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205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206</v>
      </c>
      <c r="C117" s="18">
        <v>9888.6</v>
      </c>
      <c r="D117" s="18">
        <f t="shared" si="1"/>
        <v>9888.6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207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208</v>
      </c>
      <c r="C119" s="18">
        <v>110062.8</v>
      </c>
      <c r="D119" s="18">
        <f t="shared" si="1"/>
        <v>110062.8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209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210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211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212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111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91</v>
      </c>
      <c r="B126" s="15" t="s">
        <v>88</v>
      </c>
      <c r="C126" s="15" t="s">
        <v>89</v>
      </c>
      <c r="D126" s="15" t="s">
        <v>92</v>
      </c>
      <c r="E126" s="15" t="s">
        <v>135</v>
      </c>
      <c r="F126" s="15"/>
      <c r="G126" s="15"/>
      <c r="H126" s="15"/>
    </row>
    <row r="127" spans="1:8" x14ac:dyDescent="0.2">
      <c r="A127" s="16">
        <v>2160</v>
      </c>
      <c r="B127" s="14" t="s">
        <v>213</v>
      </c>
      <c r="C127" s="18">
        <f>SUM(C128:C133)</f>
        <v>0</v>
      </c>
    </row>
    <row r="128" spans="1:8" x14ac:dyDescent="0.2">
      <c r="A128" s="16">
        <v>2161</v>
      </c>
      <c r="B128" s="14" t="s">
        <v>214</v>
      </c>
      <c r="C128" s="18">
        <v>0</v>
      </c>
    </row>
    <row r="129" spans="1:8" x14ac:dyDescent="0.2">
      <c r="A129" s="16">
        <v>2162</v>
      </c>
      <c r="B129" s="14" t="s">
        <v>215</v>
      </c>
      <c r="C129" s="18">
        <v>0</v>
      </c>
    </row>
    <row r="130" spans="1:8" x14ac:dyDescent="0.2">
      <c r="A130" s="16">
        <v>2163</v>
      </c>
      <c r="B130" s="14" t="s">
        <v>216</v>
      </c>
      <c r="C130" s="18">
        <v>0</v>
      </c>
    </row>
    <row r="131" spans="1:8" x14ac:dyDescent="0.2">
      <c r="A131" s="16">
        <v>2164</v>
      </c>
      <c r="B131" s="14" t="s">
        <v>217</v>
      </c>
      <c r="C131" s="18">
        <v>0</v>
      </c>
    </row>
    <row r="132" spans="1:8" x14ac:dyDescent="0.2">
      <c r="A132" s="16">
        <v>2165</v>
      </c>
      <c r="B132" s="14" t="s">
        <v>218</v>
      </c>
      <c r="C132" s="18">
        <v>0</v>
      </c>
    </row>
    <row r="133" spans="1:8" x14ac:dyDescent="0.2">
      <c r="A133" s="16">
        <v>2166</v>
      </c>
      <c r="B133" s="14" t="s">
        <v>219</v>
      </c>
      <c r="C133" s="18">
        <v>0</v>
      </c>
    </row>
    <row r="134" spans="1:8" x14ac:dyDescent="0.2">
      <c r="A134" s="16">
        <v>2250</v>
      </c>
      <c r="B134" s="14" t="s">
        <v>220</v>
      </c>
      <c r="C134" s="18">
        <f>SUM(C135:C140)</f>
        <v>0</v>
      </c>
    </row>
    <row r="135" spans="1:8" x14ac:dyDescent="0.2">
      <c r="A135" s="16">
        <v>2251</v>
      </c>
      <c r="B135" s="14" t="s">
        <v>221</v>
      </c>
      <c r="C135" s="18">
        <v>0</v>
      </c>
    </row>
    <row r="136" spans="1:8" x14ac:dyDescent="0.2">
      <c r="A136" s="16">
        <v>2252</v>
      </c>
      <c r="B136" s="14" t="s">
        <v>222</v>
      </c>
      <c r="C136" s="18">
        <v>0</v>
      </c>
    </row>
    <row r="137" spans="1:8" x14ac:dyDescent="0.2">
      <c r="A137" s="16">
        <v>2253</v>
      </c>
      <c r="B137" s="14" t="s">
        <v>223</v>
      </c>
      <c r="C137" s="18">
        <v>0</v>
      </c>
    </row>
    <row r="138" spans="1:8" x14ac:dyDescent="0.2">
      <c r="A138" s="16">
        <v>2254</v>
      </c>
      <c r="B138" s="14" t="s">
        <v>224</v>
      </c>
      <c r="C138" s="18">
        <v>0</v>
      </c>
    </row>
    <row r="139" spans="1:8" x14ac:dyDescent="0.2">
      <c r="A139" s="16">
        <v>2255</v>
      </c>
      <c r="B139" s="14" t="s">
        <v>225</v>
      </c>
      <c r="C139" s="18">
        <v>0</v>
      </c>
    </row>
    <row r="140" spans="1:8" x14ac:dyDescent="0.2">
      <c r="A140" s="16">
        <v>2256</v>
      </c>
      <c r="B140" s="14" t="s">
        <v>226</v>
      </c>
      <c r="C140" s="18">
        <v>0</v>
      </c>
    </row>
    <row r="142" spans="1:8" x14ac:dyDescent="0.2">
      <c r="A142" s="13" t="s">
        <v>584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91</v>
      </c>
      <c r="B143" s="17" t="s">
        <v>88</v>
      </c>
      <c r="C143" s="17" t="s">
        <v>89</v>
      </c>
      <c r="D143" s="17" t="s">
        <v>92</v>
      </c>
      <c r="E143" s="17" t="s">
        <v>135</v>
      </c>
      <c r="F143" s="17"/>
      <c r="G143" s="17"/>
      <c r="H143" s="17"/>
    </row>
    <row r="144" spans="1:8" x14ac:dyDescent="0.2">
      <c r="A144" s="16">
        <v>2150</v>
      </c>
      <c r="B144" s="14" t="s">
        <v>585</v>
      </c>
      <c r="C144" s="18">
        <f>SUM(C145:C147)</f>
        <v>0</v>
      </c>
    </row>
    <row r="145" spans="1:5" x14ac:dyDescent="0.2">
      <c r="A145" s="16">
        <v>2151</v>
      </c>
      <c r="B145" s="14" t="s">
        <v>586</v>
      </c>
      <c r="C145" s="18">
        <v>0</v>
      </c>
    </row>
    <row r="146" spans="1:5" x14ac:dyDescent="0.2">
      <c r="A146" s="16">
        <v>2152</v>
      </c>
      <c r="B146" s="14" t="s">
        <v>587</v>
      </c>
      <c r="C146" s="18">
        <v>0</v>
      </c>
    </row>
    <row r="147" spans="1:5" x14ac:dyDescent="0.2">
      <c r="A147" s="16">
        <v>2159</v>
      </c>
      <c r="B147" s="14" t="s">
        <v>227</v>
      </c>
      <c r="C147" s="18">
        <v>0</v>
      </c>
    </row>
    <row r="148" spans="1:5" x14ac:dyDescent="0.2">
      <c r="A148" s="16">
        <v>2240</v>
      </c>
      <c r="B148" s="14" t="s">
        <v>229</v>
      </c>
      <c r="C148" s="18">
        <f>SUM(C149:C151)</f>
        <v>0</v>
      </c>
    </row>
    <row r="149" spans="1:5" x14ac:dyDescent="0.2">
      <c r="A149" s="16">
        <v>2241</v>
      </c>
      <c r="B149" s="14" t="s">
        <v>230</v>
      </c>
      <c r="C149" s="18">
        <v>0</v>
      </c>
    </row>
    <row r="150" spans="1:5" x14ac:dyDescent="0.2">
      <c r="A150" s="16">
        <v>2242</v>
      </c>
      <c r="B150" s="14" t="s">
        <v>231</v>
      </c>
      <c r="C150" s="18">
        <v>0</v>
      </c>
    </row>
    <row r="151" spans="1:5" x14ac:dyDescent="0.2">
      <c r="A151" s="16">
        <v>2249</v>
      </c>
      <c r="B151" s="14" t="s">
        <v>232</v>
      </c>
      <c r="C151" s="18">
        <v>0</v>
      </c>
    </row>
    <row r="153" spans="1:5" x14ac:dyDescent="0.2">
      <c r="A153" s="147" t="s">
        <v>588</v>
      </c>
      <c r="B153" s="147"/>
      <c r="C153" s="147"/>
      <c r="D153" s="147"/>
      <c r="E153" s="147"/>
    </row>
    <row r="154" spans="1:5" x14ac:dyDescent="0.2">
      <c r="A154" s="148" t="s">
        <v>91</v>
      </c>
      <c r="B154" s="148" t="s">
        <v>88</v>
      </c>
      <c r="C154" s="148" t="s">
        <v>89</v>
      </c>
      <c r="D154" s="149" t="s">
        <v>92</v>
      </c>
      <c r="E154" s="149" t="s">
        <v>135</v>
      </c>
    </row>
    <row r="155" spans="1:5" x14ac:dyDescent="0.2">
      <c r="A155" s="150">
        <v>2170</v>
      </c>
      <c r="B155" s="151" t="s">
        <v>589</v>
      </c>
      <c r="C155" s="152">
        <f>SUM(C156:C158)</f>
        <v>0</v>
      </c>
      <c r="D155" s="151"/>
      <c r="E155" s="151"/>
    </row>
    <row r="156" spans="1:5" x14ac:dyDescent="0.2">
      <c r="A156" s="150">
        <v>2171</v>
      </c>
      <c r="B156" s="151" t="s">
        <v>590</v>
      </c>
      <c r="C156" s="152">
        <v>0</v>
      </c>
      <c r="D156" s="151"/>
      <c r="E156" s="151"/>
    </row>
    <row r="157" spans="1:5" x14ac:dyDescent="0.2">
      <c r="A157" s="150">
        <v>2172</v>
      </c>
      <c r="B157" s="151" t="s">
        <v>591</v>
      </c>
      <c r="C157" s="152">
        <v>0</v>
      </c>
      <c r="D157" s="151"/>
      <c r="E157" s="151"/>
    </row>
    <row r="158" spans="1:5" x14ac:dyDescent="0.2">
      <c r="A158" s="150">
        <v>2179</v>
      </c>
      <c r="B158" s="151" t="s">
        <v>592</v>
      </c>
      <c r="C158" s="152">
        <v>0</v>
      </c>
      <c r="D158" s="151"/>
      <c r="E158" s="151"/>
    </row>
    <row r="159" spans="1:5" x14ac:dyDescent="0.2">
      <c r="A159" s="150">
        <v>2260</v>
      </c>
      <c r="B159" s="151" t="s">
        <v>593</v>
      </c>
      <c r="C159" s="152">
        <f>SUM(C160:C163)</f>
        <v>0</v>
      </c>
      <c r="D159" s="151"/>
      <c r="E159" s="151"/>
    </row>
    <row r="160" spans="1:5" x14ac:dyDescent="0.2">
      <c r="A160" s="150">
        <v>2261</v>
      </c>
      <c r="B160" s="151" t="s">
        <v>594</v>
      </c>
      <c r="C160" s="152">
        <v>0</v>
      </c>
      <c r="D160" s="151"/>
      <c r="E160" s="151"/>
    </row>
    <row r="161" spans="1:5" x14ac:dyDescent="0.2">
      <c r="A161" s="150">
        <v>2262</v>
      </c>
      <c r="B161" s="151" t="s">
        <v>595</v>
      </c>
      <c r="C161" s="152">
        <v>0</v>
      </c>
      <c r="D161" s="151"/>
      <c r="E161" s="151"/>
    </row>
    <row r="162" spans="1:5" x14ac:dyDescent="0.2">
      <c r="A162" s="150">
        <v>2263</v>
      </c>
      <c r="B162" s="151" t="s">
        <v>596</v>
      </c>
      <c r="C162" s="152">
        <v>0</v>
      </c>
      <c r="D162" s="151"/>
      <c r="E162" s="151"/>
    </row>
    <row r="163" spans="1:5" x14ac:dyDescent="0.2">
      <c r="A163" s="150">
        <v>2269</v>
      </c>
      <c r="B163" s="151" t="s">
        <v>597</v>
      </c>
      <c r="C163" s="152">
        <v>0</v>
      </c>
      <c r="D163" s="151"/>
      <c r="E163" s="151"/>
    </row>
    <row r="164" spans="1:5" x14ac:dyDescent="0.2">
      <c r="A164" s="151"/>
      <c r="B164" s="151"/>
      <c r="C164" s="151"/>
      <c r="D164" s="151"/>
      <c r="E164" s="151"/>
    </row>
    <row r="165" spans="1:5" x14ac:dyDescent="0.2">
      <c r="A165" s="147" t="s">
        <v>598</v>
      </c>
      <c r="B165" s="147"/>
      <c r="C165" s="147"/>
      <c r="D165" s="147"/>
      <c r="E165" s="147"/>
    </row>
    <row r="166" spans="1:5" x14ac:dyDescent="0.2">
      <c r="A166" s="148" t="s">
        <v>91</v>
      </c>
      <c r="B166" s="148" t="s">
        <v>88</v>
      </c>
      <c r="C166" s="148" t="s">
        <v>89</v>
      </c>
      <c r="D166" s="149" t="s">
        <v>92</v>
      </c>
      <c r="E166" s="149" t="s">
        <v>135</v>
      </c>
    </row>
    <row r="167" spans="1:5" x14ac:dyDescent="0.2">
      <c r="A167" s="150">
        <v>2190</v>
      </c>
      <c r="B167" s="151" t="s">
        <v>599</v>
      </c>
      <c r="C167" s="152">
        <f>SUM(C168:C170)</f>
        <v>0</v>
      </c>
      <c r="D167" s="151"/>
      <c r="E167" s="151"/>
    </row>
    <row r="168" spans="1:5" x14ac:dyDescent="0.2">
      <c r="A168" s="150">
        <v>2191</v>
      </c>
      <c r="B168" s="151" t="s">
        <v>600</v>
      </c>
      <c r="C168" s="152">
        <v>0</v>
      </c>
      <c r="D168" s="151"/>
      <c r="E168" s="151"/>
    </row>
    <row r="169" spans="1:5" x14ac:dyDescent="0.2">
      <c r="A169" s="150">
        <v>2192</v>
      </c>
      <c r="B169" s="151" t="s">
        <v>601</v>
      </c>
      <c r="C169" s="152">
        <v>0</v>
      </c>
      <c r="D169" s="151"/>
      <c r="E169" s="151"/>
    </row>
    <row r="170" spans="1:5" x14ac:dyDescent="0.2">
      <c r="A170" s="150">
        <v>2199</v>
      </c>
      <c r="B170" s="151" t="s">
        <v>228</v>
      </c>
      <c r="C170" s="152">
        <v>0</v>
      </c>
      <c r="D170" s="151"/>
      <c r="E170" s="151"/>
    </row>
    <row r="171" spans="1:5" x14ac:dyDescent="0.2">
      <c r="A171" s="151"/>
      <c r="B171" s="151"/>
      <c r="C171" s="151"/>
      <c r="D171" s="151"/>
      <c r="E171" s="151"/>
    </row>
    <row r="172" spans="1:5" x14ac:dyDescent="0.2">
      <c r="A172" s="151"/>
      <c r="B172" s="151"/>
      <c r="C172" s="151"/>
      <c r="D172" s="151"/>
      <c r="E172" s="151"/>
    </row>
    <row r="173" spans="1:5" x14ac:dyDescent="0.2">
      <c r="A173" s="151"/>
      <c r="B173" s="151" t="s">
        <v>532</v>
      </c>
      <c r="C173" s="151"/>
      <c r="D173" s="151"/>
      <c r="E173" s="151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B34" sqref="B34"/>
    </sheetView>
  </sheetViews>
  <sheetFormatPr baseColWidth="10" defaultColWidth="9.109375" defaultRowHeight="10.199999999999999" x14ac:dyDescent="0.2"/>
  <cols>
    <col min="1" max="1" width="10" style="23" customWidth="1"/>
    <col min="2" max="2" width="48.109375" style="23" customWidth="1"/>
    <col min="3" max="3" width="22.88671875" style="23" customWidth="1"/>
    <col min="4" max="5" width="16.6640625" style="23" customWidth="1"/>
    <col min="6" max="16384" width="9.109375" style="23"/>
  </cols>
  <sheetData>
    <row r="1" spans="1:5" ht="18.899999999999999" customHeight="1" x14ac:dyDescent="0.2">
      <c r="A1" s="181" t="s">
        <v>602</v>
      </c>
      <c r="B1" s="181"/>
      <c r="C1" s="181"/>
      <c r="D1" s="21" t="s">
        <v>512</v>
      </c>
      <c r="E1" s="22">
        <v>2024</v>
      </c>
    </row>
    <row r="2" spans="1:5" ht="18.899999999999999" customHeight="1" x14ac:dyDescent="0.2">
      <c r="A2" s="181" t="s">
        <v>518</v>
      </c>
      <c r="B2" s="181"/>
      <c r="C2" s="181"/>
      <c r="D2" s="21" t="s">
        <v>513</v>
      </c>
      <c r="E2" s="22" t="s">
        <v>515</v>
      </c>
    </row>
    <row r="3" spans="1:5" ht="18.899999999999999" customHeight="1" x14ac:dyDescent="0.2">
      <c r="A3" s="181" t="s">
        <v>603</v>
      </c>
      <c r="B3" s="181"/>
      <c r="C3" s="181"/>
      <c r="D3" s="21" t="s">
        <v>514</v>
      </c>
      <c r="E3" s="22">
        <v>2</v>
      </c>
    </row>
    <row r="4" spans="1:5" s="91" customFormat="1" ht="18.899999999999999" customHeight="1" x14ac:dyDescent="0.2">
      <c r="A4" s="181" t="s">
        <v>530</v>
      </c>
      <c r="B4" s="181"/>
      <c r="C4" s="181"/>
      <c r="D4" s="21"/>
      <c r="E4" s="22"/>
    </row>
    <row r="5" spans="1:5" x14ac:dyDescent="0.2">
      <c r="A5" s="24" t="s">
        <v>124</v>
      </c>
      <c r="B5" s="25"/>
      <c r="C5" s="25"/>
      <c r="D5" s="25"/>
      <c r="E5" s="25"/>
    </row>
    <row r="7" spans="1:5" x14ac:dyDescent="0.2">
      <c r="A7" s="25" t="s">
        <v>112</v>
      </c>
      <c r="B7" s="25"/>
      <c r="C7" s="25"/>
      <c r="D7" s="25"/>
      <c r="E7" s="25"/>
    </row>
    <row r="8" spans="1:5" x14ac:dyDescent="0.2">
      <c r="A8" s="26" t="s">
        <v>91</v>
      </c>
      <c r="B8" s="26" t="s">
        <v>88</v>
      </c>
      <c r="C8" s="26" t="s">
        <v>89</v>
      </c>
      <c r="D8" s="26" t="s">
        <v>90</v>
      </c>
      <c r="E8" s="26" t="s">
        <v>92</v>
      </c>
    </row>
    <row r="9" spans="1:5" x14ac:dyDescent="0.2">
      <c r="A9" s="27">
        <v>3110</v>
      </c>
      <c r="B9" s="23" t="s">
        <v>264</v>
      </c>
      <c r="C9" s="28">
        <v>97388.2</v>
      </c>
    </row>
    <row r="10" spans="1:5" x14ac:dyDescent="0.2">
      <c r="A10" s="27">
        <v>3120</v>
      </c>
      <c r="B10" s="23" t="s">
        <v>395</v>
      </c>
      <c r="C10" s="28">
        <v>0</v>
      </c>
    </row>
    <row r="11" spans="1:5" x14ac:dyDescent="0.2">
      <c r="A11" s="27">
        <v>3130</v>
      </c>
      <c r="B11" s="23" t="s">
        <v>396</v>
      </c>
      <c r="C11" s="28">
        <v>0</v>
      </c>
    </row>
    <row r="13" spans="1:5" x14ac:dyDescent="0.2">
      <c r="A13" s="25" t="s">
        <v>113</v>
      </c>
      <c r="B13" s="25"/>
      <c r="C13" s="25"/>
      <c r="D13" s="25"/>
      <c r="E13" s="25"/>
    </row>
    <row r="14" spans="1:5" x14ac:dyDescent="0.2">
      <c r="A14" s="26" t="s">
        <v>91</v>
      </c>
      <c r="B14" s="26" t="s">
        <v>88</v>
      </c>
      <c r="C14" s="26" t="s">
        <v>89</v>
      </c>
      <c r="D14" s="26" t="s">
        <v>397</v>
      </c>
      <c r="E14" s="26"/>
    </row>
    <row r="15" spans="1:5" x14ac:dyDescent="0.2">
      <c r="A15" s="27">
        <v>3210</v>
      </c>
      <c r="B15" s="23" t="s">
        <v>398</v>
      </c>
      <c r="C15" s="28">
        <v>2296729.44</v>
      </c>
    </row>
    <row r="16" spans="1:5" x14ac:dyDescent="0.2">
      <c r="A16" s="27">
        <v>3220</v>
      </c>
      <c r="B16" s="23" t="s">
        <v>399</v>
      </c>
      <c r="C16" s="28">
        <v>0</v>
      </c>
    </row>
    <row r="17" spans="1:3" x14ac:dyDescent="0.2">
      <c r="A17" s="27">
        <v>3230</v>
      </c>
      <c r="B17" s="23" t="s">
        <v>400</v>
      </c>
      <c r="C17" s="28">
        <f>SUM(C18:C21)</f>
        <v>0</v>
      </c>
    </row>
    <row r="18" spans="1:3" x14ac:dyDescent="0.2">
      <c r="A18" s="27">
        <v>3231</v>
      </c>
      <c r="B18" s="23" t="s">
        <v>401</v>
      </c>
      <c r="C18" s="28">
        <v>0</v>
      </c>
    </row>
    <row r="19" spans="1:3" x14ac:dyDescent="0.2">
      <c r="A19" s="27">
        <v>3232</v>
      </c>
      <c r="B19" s="23" t="s">
        <v>402</v>
      </c>
      <c r="C19" s="28">
        <v>0</v>
      </c>
    </row>
    <row r="20" spans="1:3" x14ac:dyDescent="0.2">
      <c r="A20" s="27">
        <v>3233</v>
      </c>
      <c r="B20" s="23" t="s">
        <v>403</v>
      </c>
      <c r="C20" s="28">
        <v>0</v>
      </c>
    </row>
    <row r="21" spans="1:3" x14ac:dyDescent="0.2">
      <c r="A21" s="27">
        <v>3239</v>
      </c>
      <c r="B21" s="23" t="s">
        <v>404</v>
      </c>
      <c r="C21" s="28">
        <v>0</v>
      </c>
    </row>
    <row r="22" spans="1:3" x14ac:dyDescent="0.2">
      <c r="A22" s="27">
        <v>3240</v>
      </c>
      <c r="B22" s="23" t="s">
        <v>405</v>
      </c>
      <c r="C22" s="28">
        <f>SUM(C23:C25)</f>
        <v>0</v>
      </c>
    </row>
    <row r="23" spans="1:3" x14ac:dyDescent="0.2">
      <c r="A23" s="27">
        <v>3241</v>
      </c>
      <c r="B23" s="23" t="s">
        <v>406</v>
      </c>
      <c r="C23" s="28">
        <v>0</v>
      </c>
    </row>
    <row r="24" spans="1:3" x14ac:dyDescent="0.2">
      <c r="A24" s="27">
        <v>3242</v>
      </c>
      <c r="B24" s="23" t="s">
        <v>407</v>
      </c>
      <c r="C24" s="28">
        <v>0</v>
      </c>
    </row>
    <row r="25" spans="1:3" x14ac:dyDescent="0.2">
      <c r="A25" s="27">
        <v>3243</v>
      </c>
      <c r="B25" s="23" t="s">
        <v>408</v>
      </c>
      <c r="C25" s="28">
        <v>0</v>
      </c>
    </row>
    <row r="26" spans="1:3" x14ac:dyDescent="0.2">
      <c r="A26" s="27">
        <v>3250</v>
      </c>
      <c r="B26" s="23" t="s">
        <v>409</v>
      </c>
      <c r="C26" s="28">
        <f>SUM(C27:C28)</f>
        <v>0</v>
      </c>
    </row>
    <row r="27" spans="1:3" x14ac:dyDescent="0.2">
      <c r="A27" s="27">
        <v>3251</v>
      </c>
      <c r="B27" s="23" t="s">
        <v>410</v>
      </c>
      <c r="C27" s="28">
        <v>0</v>
      </c>
    </row>
    <row r="28" spans="1:3" x14ac:dyDescent="0.2">
      <c r="A28" s="27">
        <v>3252</v>
      </c>
      <c r="B28" s="23" t="s">
        <v>411</v>
      </c>
      <c r="C28" s="28">
        <v>0</v>
      </c>
    </row>
    <row r="30" spans="1:3" x14ac:dyDescent="0.2">
      <c r="B30" s="23" t="s">
        <v>532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0"/>
  <sheetViews>
    <sheetView workbookViewId="0">
      <selection activeCell="B135" sqref="B135"/>
    </sheetView>
  </sheetViews>
  <sheetFormatPr baseColWidth="10" defaultColWidth="9.109375" defaultRowHeight="10.199999999999999" x14ac:dyDescent="0.2"/>
  <cols>
    <col min="1" max="1" width="10" style="23" customWidth="1"/>
    <col min="2" max="2" width="63.44140625" style="23" bestFit="1" customWidth="1"/>
    <col min="3" max="3" width="15.33203125" style="23" bestFit="1" customWidth="1"/>
    <col min="4" max="4" width="16.44140625" style="23" bestFit="1" customWidth="1"/>
    <col min="5" max="5" width="19.109375" style="23" customWidth="1"/>
    <col min="6" max="16384" width="9.109375" style="23"/>
  </cols>
  <sheetData>
    <row r="1" spans="1:5" s="29" customFormat="1" ht="18.899999999999999" customHeight="1" x14ac:dyDescent="0.3">
      <c r="A1" s="181" t="s">
        <v>602</v>
      </c>
      <c r="B1" s="181"/>
      <c r="C1" s="181"/>
      <c r="D1" s="21" t="s">
        <v>512</v>
      </c>
      <c r="E1" s="22">
        <v>2024</v>
      </c>
    </row>
    <row r="2" spans="1:5" s="29" customFormat="1" ht="18.899999999999999" customHeight="1" x14ac:dyDescent="0.3">
      <c r="A2" s="181" t="s">
        <v>519</v>
      </c>
      <c r="B2" s="181"/>
      <c r="C2" s="181"/>
      <c r="D2" s="21" t="s">
        <v>513</v>
      </c>
      <c r="E2" s="22" t="s">
        <v>515</v>
      </c>
    </row>
    <row r="3" spans="1:5" s="29" customFormat="1" ht="18.899999999999999" customHeight="1" x14ac:dyDescent="0.3">
      <c r="A3" s="181" t="s">
        <v>603</v>
      </c>
      <c r="B3" s="181"/>
      <c r="C3" s="181"/>
      <c r="D3" s="21" t="s">
        <v>514</v>
      </c>
      <c r="E3" s="22">
        <v>2</v>
      </c>
    </row>
    <row r="4" spans="1:5" s="29" customFormat="1" ht="18.899999999999999" customHeight="1" x14ac:dyDescent="0.3">
      <c r="A4" s="181" t="s">
        <v>530</v>
      </c>
      <c r="B4" s="181"/>
      <c r="C4" s="181"/>
      <c r="D4" s="21"/>
      <c r="E4" s="22"/>
    </row>
    <row r="5" spans="1:5" x14ac:dyDescent="0.2">
      <c r="A5" s="24" t="s">
        <v>124</v>
      </c>
      <c r="B5" s="25"/>
      <c r="C5" s="25"/>
      <c r="D5" s="25"/>
      <c r="E5" s="25"/>
    </row>
    <row r="7" spans="1:5" x14ac:dyDescent="0.2">
      <c r="A7" s="25" t="s">
        <v>114</v>
      </c>
      <c r="B7" s="25"/>
      <c r="C7" s="25"/>
      <c r="D7" s="25"/>
      <c r="E7" s="25"/>
    </row>
    <row r="8" spans="1:5" x14ac:dyDescent="0.2">
      <c r="A8" s="26" t="s">
        <v>91</v>
      </c>
      <c r="B8" s="26" t="s">
        <v>554</v>
      </c>
      <c r="C8" s="90">
        <v>2024</v>
      </c>
      <c r="D8" s="90">
        <v>2023</v>
      </c>
      <c r="E8" s="26"/>
    </row>
    <row r="9" spans="1:5" x14ac:dyDescent="0.2">
      <c r="A9" s="27">
        <v>1111</v>
      </c>
      <c r="B9" s="23" t="s">
        <v>412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413</v>
      </c>
      <c r="C10" s="28">
        <v>404086.28</v>
      </c>
      <c r="D10" s="28">
        <v>276313.49</v>
      </c>
    </row>
    <row r="11" spans="1:5" x14ac:dyDescent="0.2">
      <c r="A11" s="27">
        <v>1113</v>
      </c>
      <c r="B11" s="23" t="s">
        <v>414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125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126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415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416</v>
      </c>
      <c r="C15" s="28">
        <v>0</v>
      </c>
      <c r="D15" s="28">
        <v>0</v>
      </c>
    </row>
    <row r="16" spans="1:5" x14ac:dyDescent="0.2">
      <c r="A16" s="94">
        <v>1110</v>
      </c>
      <c r="B16" s="95" t="s">
        <v>533</v>
      </c>
      <c r="C16" s="96">
        <f>SUM(C9:C15)</f>
        <v>404086.28</v>
      </c>
      <c r="D16" s="96">
        <f>SUM(D9:D15)</f>
        <v>276313.49</v>
      </c>
    </row>
    <row r="19" spans="1:5" x14ac:dyDescent="0.2">
      <c r="A19" s="25" t="s">
        <v>115</v>
      </c>
      <c r="B19" s="25"/>
      <c r="C19" s="25"/>
      <c r="D19" s="25"/>
      <c r="E19" s="91"/>
    </row>
    <row r="20" spans="1:5" x14ac:dyDescent="0.2">
      <c r="A20" s="26" t="s">
        <v>91</v>
      </c>
      <c r="B20" s="26" t="s">
        <v>554</v>
      </c>
      <c r="C20" s="90">
        <v>2024</v>
      </c>
      <c r="D20" s="90">
        <v>2023</v>
      </c>
      <c r="E20" s="91"/>
    </row>
    <row r="21" spans="1:5" x14ac:dyDescent="0.2">
      <c r="A21" s="94">
        <v>1230</v>
      </c>
      <c r="B21" s="95" t="s">
        <v>158</v>
      </c>
      <c r="C21" s="96">
        <f>SUM(C22:C28)</f>
        <v>0</v>
      </c>
      <c r="D21" s="96">
        <f>SUM(D22:D28)</f>
        <v>0</v>
      </c>
      <c r="E21" s="91"/>
    </row>
    <row r="22" spans="1:5" x14ac:dyDescent="0.2">
      <c r="A22" s="27">
        <v>1231</v>
      </c>
      <c r="B22" s="23" t="s">
        <v>159</v>
      </c>
      <c r="C22" s="28">
        <v>0</v>
      </c>
      <c r="D22" s="93">
        <v>0</v>
      </c>
      <c r="E22" s="91"/>
    </row>
    <row r="23" spans="1:5" x14ac:dyDescent="0.2">
      <c r="A23" s="27">
        <v>1232</v>
      </c>
      <c r="B23" s="23" t="s">
        <v>160</v>
      </c>
      <c r="C23" s="28">
        <v>0</v>
      </c>
      <c r="D23" s="93">
        <v>0</v>
      </c>
      <c r="E23" s="91"/>
    </row>
    <row r="24" spans="1:5" x14ac:dyDescent="0.2">
      <c r="A24" s="27">
        <v>1233</v>
      </c>
      <c r="B24" s="23" t="s">
        <v>161</v>
      </c>
      <c r="C24" s="28">
        <v>0</v>
      </c>
      <c r="D24" s="93">
        <v>0</v>
      </c>
      <c r="E24" s="91"/>
    </row>
    <row r="25" spans="1:5" x14ac:dyDescent="0.2">
      <c r="A25" s="27">
        <v>1234</v>
      </c>
      <c r="B25" s="23" t="s">
        <v>162</v>
      </c>
      <c r="C25" s="28">
        <v>0</v>
      </c>
      <c r="D25" s="93">
        <v>0</v>
      </c>
      <c r="E25" s="91"/>
    </row>
    <row r="26" spans="1:5" x14ac:dyDescent="0.2">
      <c r="A26" s="27">
        <v>1235</v>
      </c>
      <c r="B26" s="23" t="s">
        <v>163</v>
      </c>
      <c r="C26" s="28">
        <v>0</v>
      </c>
      <c r="D26" s="93">
        <v>0</v>
      </c>
      <c r="E26" s="91"/>
    </row>
    <row r="27" spans="1:5" x14ac:dyDescent="0.2">
      <c r="A27" s="27">
        <v>1236</v>
      </c>
      <c r="B27" s="23" t="s">
        <v>164</v>
      </c>
      <c r="C27" s="28">
        <v>0</v>
      </c>
      <c r="D27" s="93">
        <v>0</v>
      </c>
      <c r="E27" s="91"/>
    </row>
    <row r="28" spans="1:5" x14ac:dyDescent="0.2">
      <c r="A28" s="27">
        <v>1239</v>
      </c>
      <c r="B28" s="23" t="s">
        <v>165</v>
      </c>
      <c r="C28" s="28">
        <v>0</v>
      </c>
      <c r="D28" s="93">
        <v>0</v>
      </c>
      <c r="E28" s="91"/>
    </row>
    <row r="29" spans="1:5" x14ac:dyDescent="0.2">
      <c r="A29" s="94">
        <v>1240</v>
      </c>
      <c r="B29" s="95" t="s">
        <v>166</v>
      </c>
      <c r="C29" s="96">
        <f>SUM(C30:C37)</f>
        <v>0</v>
      </c>
      <c r="D29" s="96">
        <f>SUM(D30:D37)</f>
        <v>0</v>
      </c>
      <c r="E29" s="91"/>
    </row>
    <row r="30" spans="1:5" x14ac:dyDescent="0.2">
      <c r="A30" s="27">
        <v>1241</v>
      </c>
      <c r="B30" s="23" t="s">
        <v>167</v>
      </c>
      <c r="C30" s="28">
        <v>0</v>
      </c>
      <c r="D30" s="93">
        <v>0</v>
      </c>
      <c r="E30" s="91"/>
    </row>
    <row r="31" spans="1:5" x14ac:dyDescent="0.2">
      <c r="A31" s="27">
        <v>1242</v>
      </c>
      <c r="B31" s="23" t="s">
        <v>168</v>
      </c>
      <c r="C31" s="28">
        <v>0</v>
      </c>
      <c r="D31" s="93">
        <v>0</v>
      </c>
      <c r="E31" s="91"/>
    </row>
    <row r="32" spans="1:5" x14ac:dyDescent="0.2">
      <c r="A32" s="27">
        <v>1243</v>
      </c>
      <c r="B32" s="23" t="s">
        <v>169</v>
      </c>
      <c r="C32" s="28">
        <v>0</v>
      </c>
      <c r="D32" s="93">
        <v>0</v>
      </c>
      <c r="E32" s="91"/>
    </row>
    <row r="33" spans="1:5" x14ac:dyDescent="0.2">
      <c r="A33" s="27">
        <v>1244</v>
      </c>
      <c r="B33" s="23" t="s">
        <v>170</v>
      </c>
      <c r="C33" s="28">
        <v>0</v>
      </c>
      <c r="D33" s="93">
        <v>0</v>
      </c>
      <c r="E33" s="91"/>
    </row>
    <row r="34" spans="1:5" x14ac:dyDescent="0.2">
      <c r="A34" s="27">
        <v>1245</v>
      </c>
      <c r="B34" s="23" t="s">
        <v>171</v>
      </c>
      <c r="C34" s="28">
        <v>0</v>
      </c>
      <c r="D34" s="93">
        <v>0</v>
      </c>
      <c r="E34" s="91"/>
    </row>
    <row r="35" spans="1:5" x14ac:dyDescent="0.2">
      <c r="A35" s="27">
        <v>1246</v>
      </c>
      <c r="B35" s="23" t="s">
        <v>172</v>
      </c>
      <c r="C35" s="28">
        <v>0</v>
      </c>
      <c r="D35" s="93">
        <v>0</v>
      </c>
    </row>
    <row r="36" spans="1:5" x14ac:dyDescent="0.2">
      <c r="A36" s="27">
        <v>1247</v>
      </c>
      <c r="B36" s="23" t="s">
        <v>173</v>
      </c>
      <c r="C36" s="28">
        <v>0</v>
      </c>
      <c r="D36" s="93">
        <v>0</v>
      </c>
    </row>
    <row r="37" spans="1:5" x14ac:dyDescent="0.2">
      <c r="A37" s="27">
        <v>1248</v>
      </c>
      <c r="B37" s="23" t="s">
        <v>174</v>
      </c>
      <c r="C37" s="28">
        <v>0</v>
      </c>
      <c r="D37" s="93">
        <v>0</v>
      </c>
    </row>
    <row r="38" spans="1:5" s="91" customFormat="1" x14ac:dyDescent="0.2">
      <c r="A38" s="153">
        <v>1250</v>
      </c>
      <c r="B38" s="154" t="s">
        <v>176</v>
      </c>
      <c r="C38" s="155">
        <v>0</v>
      </c>
      <c r="D38" s="155">
        <v>0</v>
      </c>
    </row>
    <row r="39" spans="1:5" s="91" customFormat="1" x14ac:dyDescent="0.2">
      <c r="A39" s="156">
        <v>1251</v>
      </c>
      <c r="B39" s="157" t="s">
        <v>177</v>
      </c>
      <c r="C39" s="158">
        <v>0</v>
      </c>
      <c r="D39" s="158">
        <v>0</v>
      </c>
    </row>
    <row r="40" spans="1:5" s="91" customFormat="1" x14ac:dyDescent="0.2">
      <c r="A40" s="156">
        <v>1252</v>
      </c>
      <c r="B40" s="157" t="s">
        <v>178</v>
      </c>
      <c r="C40" s="158">
        <v>0</v>
      </c>
      <c r="D40" s="158">
        <v>0</v>
      </c>
    </row>
    <row r="41" spans="1:5" s="91" customFormat="1" x14ac:dyDescent="0.2">
      <c r="A41" s="156">
        <v>1253</v>
      </c>
      <c r="B41" s="157" t="s">
        <v>179</v>
      </c>
      <c r="C41" s="158">
        <v>0</v>
      </c>
      <c r="D41" s="158">
        <v>0</v>
      </c>
    </row>
    <row r="42" spans="1:5" s="91" customFormat="1" x14ac:dyDescent="0.2">
      <c r="A42" s="156">
        <v>1254</v>
      </c>
      <c r="B42" s="157" t="s">
        <v>180</v>
      </c>
      <c r="C42" s="158">
        <v>26050</v>
      </c>
      <c r="D42" s="158">
        <v>0</v>
      </c>
    </row>
    <row r="43" spans="1:5" s="91" customFormat="1" x14ac:dyDescent="0.2">
      <c r="A43" s="156">
        <v>1259</v>
      </c>
      <c r="B43" s="157" t="s">
        <v>181</v>
      </c>
      <c r="C43" s="158">
        <v>0</v>
      </c>
      <c r="D43" s="158">
        <v>0</v>
      </c>
    </row>
    <row r="44" spans="1:5" x14ac:dyDescent="0.2">
      <c r="B44" s="97" t="s">
        <v>534</v>
      </c>
      <c r="C44" s="96">
        <f>C21+C29+C38</f>
        <v>0</v>
      </c>
      <c r="D44" s="96">
        <f>D21+D29+D38</f>
        <v>0</v>
      </c>
    </row>
    <row r="45" spans="1:5" s="91" customFormat="1" x14ac:dyDescent="0.2"/>
    <row r="46" spans="1:5" x14ac:dyDescent="0.2">
      <c r="A46" s="25" t="s">
        <v>122</v>
      </c>
      <c r="B46" s="25"/>
      <c r="C46" s="25"/>
      <c r="D46" s="25"/>
      <c r="E46" s="25"/>
    </row>
    <row r="47" spans="1:5" x14ac:dyDescent="0.2">
      <c r="A47" s="26" t="s">
        <v>91</v>
      </c>
      <c r="B47" s="26" t="s">
        <v>554</v>
      </c>
      <c r="C47" s="90">
        <v>2024</v>
      </c>
      <c r="D47" s="90">
        <v>2023</v>
      </c>
      <c r="E47" s="26"/>
    </row>
    <row r="48" spans="1:5" s="91" customFormat="1" x14ac:dyDescent="0.2">
      <c r="A48" s="94">
        <v>3210</v>
      </c>
      <c r="B48" s="95" t="s">
        <v>535</v>
      </c>
      <c r="C48" s="96">
        <v>142607.62</v>
      </c>
      <c r="D48" s="96">
        <v>956539.95</v>
      </c>
    </row>
    <row r="49" spans="1:4" x14ac:dyDescent="0.2">
      <c r="A49" s="92"/>
      <c r="B49" s="97" t="s">
        <v>524</v>
      </c>
      <c r="C49" s="96">
        <f>C52+C64+C92+C95+C50</f>
        <v>0</v>
      </c>
      <c r="D49" s="96">
        <f>D52+D64+D92+D95+D50</f>
        <v>68090.38</v>
      </c>
    </row>
    <row r="50" spans="1:4" s="91" customFormat="1" x14ac:dyDescent="0.2">
      <c r="A50" s="113">
        <v>5100</v>
      </c>
      <c r="B50" s="114" t="s">
        <v>289</v>
      </c>
      <c r="C50" s="115">
        <f>SUM(C51:C51)</f>
        <v>0</v>
      </c>
      <c r="D50" s="115">
        <f>SUM(D51:D51)</f>
        <v>0</v>
      </c>
    </row>
    <row r="51" spans="1:4" s="91" customFormat="1" x14ac:dyDescent="0.2">
      <c r="A51" s="116">
        <v>5130</v>
      </c>
      <c r="B51" s="117" t="s">
        <v>555</v>
      </c>
      <c r="C51" s="118">
        <v>0</v>
      </c>
      <c r="D51" s="118">
        <v>0</v>
      </c>
    </row>
    <row r="52" spans="1:4" x14ac:dyDescent="0.2">
      <c r="A52" s="94">
        <v>5400</v>
      </c>
      <c r="B52" s="95" t="s">
        <v>354</v>
      </c>
      <c r="C52" s="96">
        <f>C53+C55+C57+C59+C61</f>
        <v>0</v>
      </c>
      <c r="D52" s="96">
        <f>D53+D55+D57+D59+D61</f>
        <v>0</v>
      </c>
    </row>
    <row r="53" spans="1:4" x14ac:dyDescent="0.2">
      <c r="A53" s="92">
        <v>5410</v>
      </c>
      <c r="B53" s="91" t="s">
        <v>525</v>
      </c>
      <c r="C53" s="93">
        <f>C54</f>
        <v>0</v>
      </c>
      <c r="D53" s="93">
        <f>D54</f>
        <v>0</v>
      </c>
    </row>
    <row r="54" spans="1:4" x14ac:dyDescent="0.2">
      <c r="A54" s="92">
        <v>5411</v>
      </c>
      <c r="B54" s="91" t="s">
        <v>356</v>
      </c>
      <c r="C54" s="93">
        <v>0</v>
      </c>
      <c r="D54" s="93">
        <v>0</v>
      </c>
    </row>
    <row r="55" spans="1:4" x14ac:dyDescent="0.2">
      <c r="A55" s="92">
        <v>5420</v>
      </c>
      <c r="B55" s="91" t="s">
        <v>526</v>
      </c>
      <c r="C55" s="93">
        <f>C56</f>
        <v>0</v>
      </c>
      <c r="D55" s="93">
        <f>D56</f>
        <v>0</v>
      </c>
    </row>
    <row r="56" spans="1:4" x14ac:dyDescent="0.2">
      <c r="A56" s="92">
        <v>5421</v>
      </c>
      <c r="B56" s="91" t="s">
        <v>359</v>
      </c>
      <c r="C56" s="93">
        <v>0</v>
      </c>
      <c r="D56" s="93">
        <v>0</v>
      </c>
    </row>
    <row r="57" spans="1:4" x14ac:dyDescent="0.2">
      <c r="A57" s="92">
        <v>5430</v>
      </c>
      <c r="B57" s="91" t="s">
        <v>527</v>
      </c>
      <c r="C57" s="93">
        <f>C58</f>
        <v>0</v>
      </c>
      <c r="D57" s="93">
        <f>D58</f>
        <v>0</v>
      </c>
    </row>
    <row r="58" spans="1:4" x14ac:dyDescent="0.2">
      <c r="A58" s="92">
        <v>5431</v>
      </c>
      <c r="B58" s="91" t="s">
        <v>362</v>
      </c>
      <c r="C58" s="93">
        <v>0</v>
      </c>
      <c r="D58" s="93">
        <v>0</v>
      </c>
    </row>
    <row r="59" spans="1:4" x14ac:dyDescent="0.2">
      <c r="A59" s="92">
        <v>5440</v>
      </c>
      <c r="B59" s="91" t="s">
        <v>528</v>
      </c>
      <c r="C59" s="93">
        <f>C60</f>
        <v>0</v>
      </c>
      <c r="D59" s="93">
        <f>D60</f>
        <v>0</v>
      </c>
    </row>
    <row r="60" spans="1:4" x14ac:dyDescent="0.2">
      <c r="A60" s="92">
        <v>5441</v>
      </c>
      <c r="B60" s="91" t="s">
        <v>528</v>
      </c>
      <c r="C60" s="93">
        <v>0</v>
      </c>
      <c r="D60" s="93">
        <v>0</v>
      </c>
    </row>
    <row r="61" spans="1:4" x14ac:dyDescent="0.2">
      <c r="A61" s="92">
        <v>5450</v>
      </c>
      <c r="B61" s="91" t="s">
        <v>529</v>
      </c>
      <c r="C61" s="93">
        <f>SUM(C62:C63)</f>
        <v>0</v>
      </c>
      <c r="D61" s="93">
        <f>SUM(D62:D63)</f>
        <v>0</v>
      </c>
    </row>
    <row r="62" spans="1:4" x14ac:dyDescent="0.2">
      <c r="A62" s="92">
        <v>5451</v>
      </c>
      <c r="B62" s="91" t="s">
        <v>366</v>
      </c>
      <c r="C62" s="93">
        <v>0</v>
      </c>
      <c r="D62" s="93">
        <v>0</v>
      </c>
    </row>
    <row r="63" spans="1:4" x14ac:dyDescent="0.2">
      <c r="A63" s="92">
        <v>5452</v>
      </c>
      <c r="B63" s="91" t="s">
        <v>367</v>
      </c>
      <c r="C63" s="93">
        <v>0</v>
      </c>
      <c r="D63" s="93">
        <v>0</v>
      </c>
    </row>
    <row r="64" spans="1:4" x14ac:dyDescent="0.2">
      <c r="A64" s="94">
        <v>5500</v>
      </c>
      <c r="B64" s="95" t="s">
        <v>368</v>
      </c>
      <c r="C64" s="96">
        <f>C65+C74+C77+C83</f>
        <v>0</v>
      </c>
      <c r="D64" s="96">
        <f>D65+D74+D77+D83</f>
        <v>68090.38</v>
      </c>
    </row>
    <row r="65" spans="1:4" x14ac:dyDescent="0.2">
      <c r="A65" s="27">
        <v>5510</v>
      </c>
      <c r="B65" s="23" t="s">
        <v>369</v>
      </c>
      <c r="C65" s="28">
        <f>SUM(C66:C73)</f>
        <v>0</v>
      </c>
      <c r="D65" s="28">
        <f>SUM(D66:D73)</f>
        <v>68090.38</v>
      </c>
    </row>
    <row r="66" spans="1:4" x14ac:dyDescent="0.2">
      <c r="A66" s="27">
        <v>5511</v>
      </c>
      <c r="B66" s="23" t="s">
        <v>370</v>
      </c>
      <c r="C66" s="28">
        <v>0</v>
      </c>
      <c r="D66" s="28">
        <v>0</v>
      </c>
    </row>
    <row r="67" spans="1:4" x14ac:dyDescent="0.2">
      <c r="A67" s="27">
        <v>5512</v>
      </c>
      <c r="B67" s="23" t="s">
        <v>371</v>
      </c>
      <c r="C67" s="28">
        <v>0</v>
      </c>
      <c r="D67" s="28">
        <v>0</v>
      </c>
    </row>
    <row r="68" spans="1:4" x14ac:dyDescent="0.2">
      <c r="A68" s="27">
        <v>5513</v>
      </c>
      <c r="B68" s="23" t="s">
        <v>372</v>
      </c>
      <c r="C68" s="28">
        <v>0</v>
      </c>
      <c r="D68" s="28">
        <v>30121.67</v>
      </c>
    </row>
    <row r="69" spans="1:4" x14ac:dyDescent="0.2">
      <c r="A69" s="27">
        <v>5514</v>
      </c>
      <c r="B69" s="23" t="s">
        <v>373</v>
      </c>
      <c r="C69" s="28">
        <v>0</v>
      </c>
      <c r="D69" s="28">
        <v>0</v>
      </c>
    </row>
    <row r="70" spans="1:4" x14ac:dyDescent="0.2">
      <c r="A70" s="27">
        <v>5515</v>
      </c>
      <c r="B70" s="23" t="s">
        <v>374</v>
      </c>
      <c r="C70" s="28">
        <v>0</v>
      </c>
      <c r="D70" s="28">
        <v>36014.959999999999</v>
      </c>
    </row>
    <row r="71" spans="1:4" x14ac:dyDescent="0.2">
      <c r="A71" s="27">
        <v>5516</v>
      </c>
      <c r="B71" s="23" t="s">
        <v>375</v>
      </c>
      <c r="C71" s="28">
        <v>0</v>
      </c>
      <c r="D71" s="28">
        <v>0</v>
      </c>
    </row>
    <row r="72" spans="1:4" x14ac:dyDescent="0.2">
      <c r="A72" s="27">
        <v>5517</v>
      </c>
      <c r="B72" s="23" t="s">
        <v>376</v>
      </c>
      <c r="C72" s="28">
        <v>0</v>
      </c>
      <c r="D72" s="28">
        <v>1953.75</v>
      </c>
    </row>
    <row r="73" spans="1:4" x14ac:dyDescent="0.2">
      <c r="A73" s="27">
        <v>5518</v>
      </c>
      <c r="B73" s="23" t="s">
        <v>45</v>
      </c>
      <c r="C73" s="28">
        <v>0</v>
      </c>
      <c r="D73" s="28">
        <v>0</v>
      </c>
    </row>
    <row r="74" spans="1:4" x14ac:dyDescent="0.2">
      <c r="A74" s="27">
        <v>5520</v>
      </c>
      <c r="B74" s="23" t="s">
        <v>44</v>
      </c>
      <c r="C74" s="28">
        <f>SUM(C75:C76)</f>
        <v>0</v>
      </c>
      <c r="D74" s="28">
        <f>SUM(D75:D76)</f>
        <v>0</v>
      </c>
    </row>
    <row r="75" spans="1:4" x14ac:dyDescent="0.2">
      <c r="A75" s="27">
        <v>5521</v>
      </c>
      <c r="B75" s="23" t="s">
        <v>377</v>
      </c>
      <c r="C75" s="28">
        <v>0</v>
      </c>
      <c r="D75" s="28">
        <v>0</v>
      </c>
    </row>
    <row r="76" spans="1:4" x14ac:dyDescent="0.2">
      <c r="A76" s="27">
        <v>5522</v>
      </c>
      <c r="B76" s="23" t="s">
        <v>378</v>
      </c>
      <c r="C76" s="28">
        <v>0</v>
      </c>
      <c r="D76" s="28">
        <v>0</v>
      </c>
    </row>
    <row r="77" spans="1:4" x14ac:dyDescent="0.2">
      <c r="A77" s="27">
        <v>5530</v>
      </c>
      <c r="B77" s="23" t="s">
        <v>379</v>
      </c>
      <c r="C77" s="28">
        <f>SUM(C78:C82)</f>
        <v>0</v>
      </c>
      <c r="D77" s="28">
        <f>SUM(D78:D82)</f>
        <v>0</v>
      </c>
    </row>
    <row r="78" spans="1:4" x14ac:dyDescent="0.2">
      <c r="A78" s="27">
        <v>5531</v>
      </c>
      <c r="B78" s="23" t="s">
        <v>380</v>
      </c>
      <c r="C78" s="28">
        <v>0</v>
      </c>
      <c r="D78" s="28">
        <v>0</v>
      </c>
    </row>
    <row r="79" spans="1:4" x14ac:dyDescent="0.2">
      <c r="A79" s="27">
        <v>5532</v>
      </c>
      <c r="B79" s="23" t="s">
        <v>381</v>
      </c>
      <c r="C79" s="28">
        <v>0</v>
      </c>
      <c r="D79" s="28">
        <v>0</v>
      </c>
    </row>
    <row r="80" spans="1:4" x14ac:dyDescent="0.2">
      <c r="A80" s="27">
        <v>5533</v>
      </c>
      <c r="B80" s="23" t="s">
        <v>382</v>
      </c>
      <c r="C80" s="28">
        <v>0</v>
      </c>
      <c r="D80" s="28">
        <v>0</v>
      </c>
    </row>
    <row r="81" spans="1:4" x14ac:dyDescent="0.2">
      <c r="A81" s="27">
        <v>5534</v>
      </c>
      <c r="B81" s="23" t="s">
        <v>383</v>
      </c>
      <c r="C81" s="28">
        <v>0</v>
      </c>
      <c r="D81" s="28">
        <v>0</v>
      </c>
    </row>
    <row r="82" spans="1:4" x14ac:dyDescent="0.2">
      <c r="A82" s="27">
        <v>5535</v>
      </c>
      <c r="B82" s="23" t="s">
        <v>384</v>
      </c>
      <c r="C82" s="28">
        <v>0</v>
      </c>
      <c r="D82" s="28">
        <v>0</v>
      </c>
    </row>
    <row r="83" spans="1:4" x14ac:dyDescent="0.2">
      <c r="A83" s="27">
        <v>5590</v>
      </c>
      <c r="B83" s="23" t="s">
        <v>385</v>
      </c>
      <c r="C83" s="28">
        <f>SUM(C84:C91)</f>
        <v>0</v>
      </c>
      <c r="D83" s="28">
        <f>SUM(D84:D91)</f>
        <v>0</v>
      </c>
    </row>
    <row r="84" spans="1:4" x14ac:dyDescent="0.2">
      <c r="A84" s="27">
        <v>5591</v>
      </c>
      <c r="B84" s="23" t="s">
        <v>386</v>
      </c>
      <c r="C84" s="28">
        <v>0</v>
      </c>
      <c r="D84" s="28">
        <v>0</v>
      </c>
    </row>
    <row r="85" spans="1:4" x14ac:dyDescent="0.2">
      <c r="A85" s="27">
        <v>5592</v>
      </c>
      <c r="B85" s="23" t="s">
        <v>387</v>
      </c>
      <c r="C85" s="28">
        <v>0</v>
      </c>
      <c r="D85" s="28">
        <v>0</v>
      </c>
    </row>
    <row r="86" spans="1:4" x14ac:dyDescent="0.2">
      <c r="A86" s="27">
        <v>5593</v>
      </c>
      <c r="B86" s="23" t="s">
        <v>388</v>
      </c>
      <c r="C86" s="28">
        <v>0</v>
      </c>
      <c r="D86" s="28">
        <v>0</v>
      </c>
    </row>
    <row r="87" spans="1:4" x14ac:dyDescent="0.2">
      <c r="A87" s="27">
        <v>5594</v>
      </c>
      <c r="B87" s="23" t="s">
        <v>389</v>
      </c>
      <c r="C87" s="28">
        <v>0</v>
      </c>
      <c r="D87" s="28">
        <v>0</v>
      </c>
    </row>
    <row r="88" spans="1:4" x14ac:dyDescent="0.2">
      <c r="A88" s="27">
        <v>5595</v>
      </c>
      <c r="B88" s="23" t="s">
        <v>390</v>
      </c>
      <c r="C88" s="28">
        <v>0</v>
      </c>
      <c r="D88" s="28">
        <v>0</v>
      </c>
    </row>
    <row r="89" spans="1:4" x14ac:dyDescent="0.2">
      <c r="A89" s="27">
        <v>5596</v>
      </c>
      <c r="B89" s="23" t="s">
        <v>285</v>
      </c>
      <c r="C89" s="28">
        <v>0</v>
      </c>
      <c r="D89" s="28">
        <v>0</v>
      </c>
    </row>
    <row r="90" spans="1:4" x14ac:dyDescent="0.2">
      <c r="A90" s="27">
        <v>5597</v>
      </c>
      <c r="B90" s="23" t="s">
        <v>391</v>
      </c>
      <c r="C90" s="28">
        <v>0</v>
      </c>
      <c r="D90" s="28">
        <v>0</v>
      </c>
    </row>
    <row r="91" spans="1:4" x14ac:dyDescent="0.2">
      <c r="A91" s="27">
        <v>5599</v>
      </c>
      <c r="B91" s="23" t="s">
        <v>392</v>
      </c>
      <c r="C91" s="28">
        <v>0</v>
      </c>
      <c r="D91" s="28">
        <v>0</v>
      </c>
    </row>
    <row r="92" spans="1:4" x14ac:dyDescent="0.2">
      <c r="A92" s="94">
        <v>5600</v>
      </c>
      <c r="B92" s="95" t="s">
        <v>43</v>
      </c>
      <c r="C92" s="96">
        <f>C93</f>
        <v>0</v>
      </c>
      <c r="D92" s="96">
        <f>D93</f>
        <v>0</v>
      </c>
    </row>
    <row r="93" spans="1:4" x14ac:dyDescent="0.2">
      <c r="A93" s="27">
        <v>5610</v>
      </c>
      <c r="B93" s="23" t="s">
        <v>393</v>
      </c>
      <c r="C93" s="28">
        <f>C94</f>
        <v>0</v>
      </c>
      <c r="D93" s="28">
        <f>D94</f>
        <v>0</v>
      </c>
    </row>
    <row r="94" spans="1:4" x14ac:dyDescent="0.2">
      <c r="A94" s="27">
        <v>5611</v>
      </c>
      <c r="B94" s="23" t="s">
        <v>394</v>
      </c>
      <c r="C94" s="28">
        <v>0</v>
      </c>
      <c r="D94" s="28">
        <v>0</v>
      </c>
    </row>
    <row r="95" spans="1:4" x14ac:dyDescent="0.2">
      <c r="A95" s="94">
        <v>2110</v>
      </c>
      <c r="B95" s="100" t="s">
        <v>536</v>
      </c>
      <c r="C95" s="96">
        <f>SUM(C96:C100)</f>
        <v>0</v>
      </c>
      <c r="D95" s="96">
        <f>SUM(D96:D100)</f>
        <v>0</v>
      </c>
    </row>
    <row r="96" spans="1:4" x14ac:dyDescent="0.2">
      <c r="A96" s="92">
        <v>2111</v>
      </c>
      <c r="B96" s="91" t="s">
        <v>537</v>
      </c>
      <c r="C96" s="93">
        <v>0</v>
      </c>
      <c r="D96" s="93">
        <v>0</v>
      </c>
    </row>
    <row r="97" spans="1:4" x14ac:dyDescent="0.2">
      <c r="A97" s="92">
        <v>2112</v>
      </c>
      <c r="B97" s="91" t="s">
        <v>538</v>
      </c>
      <c r="C97" s="93">
        <v>0</v>
      </c>
      <c r="D97" s="93">
        <v>0</v>
      </c>
    </row>
    <row r="98" spans="1:4" x14ac:dyDescent="0.2">
      <c r="A98" s="92">
        <v>2112</v>
      </c>
      <c r="B98" s="91" t="s">
        <v>539</v>
      </c>
      <c r="C98" s="93">
        <v>0</v>
      </c>
      <c r="D98" s="93">
        <v>0</v>
      </c>
    </row>
    <row r="99" spans="1:4" x14ac:dyDescent="0.2">
      <c r="A99" s="92">
        <v>2115</v>
      </c>
      <c r="B99" s="91" t="s">
        <v>540</v>
      </c>
      <c r="C99" s="93">
        <v>0</v>
      </c>
      <c r="D99" s="93">
        <v>0</v>
      </c>
    </row>
    <row r="100" spans="1:4" x14ac:dyDescent="0.2">
      <c r="A100" s="92">
        <v>2114</v>
      </c>
      <c r="B100" s="91" t="s">
        <v>541</v>
      </c>
      <c r="C100" s="93">
        <v>0</v>
      </c>
      <c r="D100" s="93">
        <v>0</v>
      </c>
    </row>
    <row r="101" spans="1:4" x14ac:dyDescent="0.2">
      <c r="A101" s="92"/>
      <c r="B101" s="97" t="s">
        <v>542</v>
      </c>
      <c r="C101" s="96">
        <f>+C102</f>
        <v>0</v>
      </c>
      <c r="D101" s="96">
        <f>+D102</f>
        <v>0</v>
      </c>
    </row>
    <row r="102" spans="1:4" s="91" customFormat="1" x14ac:dyDescent="0.2">
      <c r="A102" s="113">
        <v>3100</v>
      </c>
      <c r="B102" s="119" t="s">
        <v>556</v>
      </c>
      <c r="C102" s="120">
        <f>SUM(C103:C106)</f>
        <v>0</v>
      </c>
      <c r="D102" s="120">
        <f>SUM(D103:D106)</f>
        <v>0</v>
      </c>
    </row>
    <row r="103" spans="1:4" s="91" customFormat="1" x14ac:dyDescent="0.2">
      <c r="A103" s="116"/>
      <c r="B103" s="121" t="s">
        <v>557</v>
      </c>
      <c r="C103" s="122">
        <v>0</v>
      </c>
      <c r="D103" s="122">
        <v>0</v>
      </c>
    </row>
    <row r="104" spans="1:4" s="91" customFormat="1" x14ac:dyDescent="0.2">
      <c r="A104" s="116"/>
      <c r="B104" s="121" t="s">
        <v>558</v>
      </c>
      <c r="C104" s="122">
        <v>0</v>
      </c>
      <c r="D104" s="122">
        <v>0</v>
      </c>
    </row>
    <row r="105" spans="1:4" s="91" customFormat="1" x14ac:dyDescent="0.2">
      <c r="A105" s="116"/>
      <c r="B105" s="121" t="s">
        <v>559</v>
      </c>
      <c r="C105" s="122">
        <v>0</v>
      </c>
      <c r="D105" s="122">
        <v>0</v>
      </c>
    </row>
    <row r="106" spans="1:4" s="91" customFormat="1" x14ac:dyDescent="0.2">
      <c r="A106" s="116"/>
      <c r="B106" s="121" t="s">
        <v>560</v>
      </c>
      <c r="C106" s="122">
        <v>0</v>
      </c>
      <c r="D106" s="122">
        <v>0</v>
      </c>
    </row>
    <row r="107" spans="1:4" s="91" customFormat="1" x14ac:dyDescent="0.2">
      <c r="A107" s="116"/>
      <c r="B107" s="124" t="s">
        <v>561</v>
      </c>
      <c r="C107" s="115">
        <f>+C108</f>
        <v>0</v>
      </c>
      <c r="D107" s="115">
        <f>+D108</f>
        <v>0</v>
      </c>
    </row>
    <row r="108" spans="1:4" s="91" customFormat="1" x14ac:dyDescent="0.2">
      <c r="A108" s="113">
        <v>1270</v>
      </c>
      <c r="B108" s="123" t="s">
        <v>182</v>
      </c>
      <c r="C108" s="120">
        <f>+C109</f>
        <v>0</v>
      </c>
      <c r="D108" s="120">
        <f>+D109</f>
        <v>0</v>
      </c>
    </row>
    <row r="109" spans="1:4" s="91" customFormat="1" x14ac:dyDescent="0.2">
      <c r="A109" s="116">
        <v>1273</v>
      </c>
      <c r="B109" s="117" t="s">
        <v>562</v>
      </c>
      <c r="C109" s="122">
        <v>0</v>
      </c>
      <c r="D109" s="122">
        <v>0</v>
      </c>
    </row>
    <row r="110" spans="1:4" s="91" customFormat="1" x14ac:dyDescent="0.2">
      <c r="A110" s="116"/>
      <c r="B110" s="124" t="s">
        <v>563</v>
      </c>
      <c r="C110" s="115">
        <f>+C111+C120</f>
        <v>0</v>
      </c>
      <c r="D110" s="115">
        <f>+D111+D120</f>
        <v>0</v>
      </c>
    </row>
    <row r="111" spans="1:4" s="91" customFormat="1" x14ac:dyDescent="0.2">
      <c r="A111" s="113">
        <v>4300</v>
      </c>
      <c r="B111" s="119" t="s">
        <v>564</v>
      </c>
      <c r="C111" s="120">
        <f>+C119</f>
        <v>0</v>
      </c>
      <c r="D111" s="125">
        <f>+D119</f>
        <v>0</v>
      </c>
    </row>
    <row r="112" spans="1:4" s="91" customFormat="1" x14ac:dyDescent="0.2">
      <c r="A112" s="161">
        <v>4390</v>
      </c>
      <c r="B112" s="162" t="s">
        <v>282</v>
      </c>
      <c r="C112" s="163">
        <f>SUM(C113:C119)</f>
        <v>0</v>
      </c>
      <c r="D112" s="163">
        <f>SUM(D113:D119)</f>
        <v>0</v>
      </c>
    </row>
    <row r="113" spans="1:4" s="91" customFormat="1" x14ac:dyDescent="0.2">
      <c r="A113" s="88">
        <v>4392</v>
      </c>
      <c r="B113" s="159" t="s">
        <v>283</v>
      </c>
      <c r="C113" s="160">
        <v>0</v>
      </c>
      <c r="D113" s="160">
        <v>0</v>
      </c>
    </row>
    <row r="114" spans="1:4" s="91" customFormat="1" x14ac:dyDescent="0.2">
      <c r="A114" s="88">
        <v>4393</v>
      </c>
      <c r="B114" s="159" t="s">
        <v>442</v>
      </c>
      <c r="C114" s="160">
        <v>0</v>
      </c>
      <c r="D114" s="160">
        <v>0</v>
      </c>
    </row>
    <row r="115" spans="1:4" s="91" customFormat="1" x14ac:dyDescent="0.2">
      <c r="A115" s="88">
        <v>4394</v>
      </c>
      <c r="B115" s="159" t="s">
        <v>284</v>
      </c>
      <c r="C115" s="160">
        <v>0</v>
      </c>
      <c r="D115" s="160">
        <v>0</v>
      </c>
    </row>
    <row r="116" spans="1:4" s="91" customFormat="1" x14ac:dyDescent="0.2">
      <c r="A116" s="88">
        <v>4395</v>
      </c>
      <c r="B116" s="159" t="s">
        <v>285</v>
      </c>
      <c r="C116" s="160">
        <v>0</v>
      </c>
      <c r="D116" s="160">
        <v>0</v>
      </c>
    </row>
    <row r="117" spans="1:4" s="91" customFormat="1" x14ac:dyDescent="0.2">
      <c r="A117" s="88">
        <v>4396</v>
      </c>
      <c r="B117" s="159" t="s">
        <v>286</v>
      </c>
      <c r="C117" s="160">
        <v>0</v>
      </c>
      <c r="D117" s="160">
        <v>0</v>
      </c>
    </row>
    <row r="118" spans="1:4" s="91" customFormat="1" x14ac:dyDescent="0.2">
      <c r="A118" s="88">
        <v>4397</v>
      </c>
      <c r="B118" s="159" t="s">
        <v>443</v>
      </c>
      <c r="C118" s="160">
        <v>0</v>
      </c>
      <c r="D118" s="160">
        <v>0</v>
      </c>
    </row>
    <row r="119" spans="1:4" s="91" customFormat="1" x14ac:dyDescent="0.2">
      <c r="A119" s="116">
        <v>4399</v>
      </c>
      <c r="B119" s="121" t="s">
        <v>282</v>
      </c>
      <c r="C119" s="122">
        <v>0</v>
      </c>
      <c r="D119" s="122">
        <v>0</v>
      </c>
    </row>
    <row r="120" spans="1:4" x14ac:dyDescent="0.2">
      <c r="A120" s="94">
        <v>1120</v>
      </c>
      <c r="B120" s="101" t="s">
        <v>543</v>
      </c>
      <c r="C120" s="96">
        <f>SUM(C121:C129)</f>
        <v>0</v>
      </c>
      <c r="D120" s="96">
        <f>SUM(D121:D129)</f>
        <v>0</v>
      </c>
    </row>
    <row r="121" spans="1:4" x14ac:dyDescent="0.2">
      <c r="A121" s="92">
        <v>1124</v>
      </c>
      <c r="B121" s="102" t="s">
        <v>544</v>
      </c>
      <c r="C121" s="103">
        <v>0</v>
      </c>
      <c r="D121" s="93">
        <v>0</v>
      </c>
    </row>
    <row r="122" spans="1:4" x14ac:dyDescent="0.2">
      <c r="A122" s="92">
        <v>1124</v>
      </c>
      <c r="B122" s="102" t="s">
        <v>545</v>
      </c>
      <c r="C122" s="103">
        <v>0</v>
      </c>
      <c r="D122" s="93">
        <v>0</v>
      </c>
    </row>
    <row r="123" spans="1:4" x14ac:dyDescent="0.2">
      <c r="A123" s="92">
        <v>1124</v>
      </c>
      <c r="B123" s="102" t="s">
        <v>546</v>
      </c>
      <c r="C123" s="103">
        <v>0</v>
      </c>
      <c r="D123" s="93">
        <v>0</v>
      </c>
    </row>
    <row r="124" spans="1:4" x14ac:dyDescent="0.2">
      <c r="A124" s="92">
        <v>1124</v>
      </c>
      <c r="B124" s="102" t="s">
        <v>547</v>
      </c>
      <c r="C124" s="103">
        <v>0</v>
      </c>
      <c r="D124" s="93">
        <v>0</v>
      </c>
    </row>
    <row r="125" spans="1:4" x14ac:dyDescent="0.2">
      <c r="A125" s="92">
        <v>1124</v>
      </c>
      <c r="B125" s="102" t="s">
        <v>548</v>
      </c>
      <c r="C125" s="93">
        <v>0</v>
      </c>
      <c r="D125" s="93">
        <v>0</v>
      </c>
    </row>
    <row r="126" spans="1:4" x14ac:dyDescent="0.2">
      <c r="A126" s="92">
        <v>1124</v>
      </c>
      <c r="B126" s="102" t="s">
        <v>549</v>
      </c>
      <c r="C126" s="93">
        <v>0</v>
      </c>
      <c r="D126" s="93">
        <v>0</v>
      </c>
    </row>
    <row r="127" spans="1:4" x14ac:dyDescent="0.2">
      <c r="A127" s="92">
        <v>1122</v>
      </c>
      <c r="B127" s="102" t="s">
        <v>550</v>
      </c>
      <c r="C127" s="93">
        <v>0</v>
      </c>
      <c r="D127" s="93">
        <v>0</v>
      </c>
    </row>
    <row r="128" spans="1:4" x14ac:dyDescent="0.2">
      <c r="A128" s="92">
        <v>1122</v>
      </c>
      <c r="B128" s="102" t="s">
        <v>551</v>
      </c>
      <c r="C128" s="103">
        <v>0</v>
      </c>
      <c r="D128" s="93">
        <v>0</v>
      </c>
    </row>
    <row r="129" spans="1:4" x14ac:dyDescent="0.2">
      <c r="A129" s="92">
        <v>1122</v>
      </c>
      <c r="B129" s="102" t="s">
        <v>552</v>
      </c>
      <c r="C129" s="93">
        <v>0</v>
      </c>
      <c r="D129" s="93">
        <v>0</v>
      </c>
    </row>
    <row r="130" spans="1:4" x14ac:dyDescent="0.2">
      <c r="A130" s="92"/>
      <c r="B130" s="104" t="s">
        <v>553</v>
      </c>
      <c r="C130" s="96">
        <f>C48+C49+C101-C107-C110</f>
        <v>142607.62</v>
      </c>
      <c r="D130" s="96">
        <f>D48+D49+D101-D107-D110</f>
        <v>1024630.33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2:D63 D53:D60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1 D52 C49:D49 C52:C63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B28" sqref="B28"/>
    </sheetView>
  </sheetViews>
  <sheetFormatPr baseColWidth="10" defaultColWidth="11.44140625" defaultRowHeight="10.199999999999999" x14ac:dyDescent="0.2"/>
  <cols>
    <col min="1" max="1" width="3.33203125" style="32" customWidth="1"/>
    <col min="2" max="2" width="63.109375" style="32" customWidth="1"/>
    <col min="3" max="3" width="17.6640625" style="32" customWidth="1"/>
    <col min="4" max="16384" width="11.44140625" style="32"/>
  </cols>
  <sheetData>
    <row r="1" spans="1:3" s="30" customFormat="1" ht="18" customHeight="1" x14ac:dyDescent="0.3">
      <c r="A1" s="182" t="s">
        <v>602</v>
      </c>
      <c r="B1" s="183"/>
      <c r="C1" s="184"/>
    </row>
    <row r="2" spans="1:3" s="30" customFormat="1" ht="18" customHeight="1" x14ac:dyDescent="0.3">
      <c r="A2" s="185" t="s">
        <v>520</v>
      </c>
      <c r="B2" s="186"/>
      <c r="C2" s="187"/>
    </row>
    <row r="3" spans="1:3" s="30" customFormat="1" ht="18" customHeight="1" x14ac:dyDescent="0.3">
      <c r="A3" s="185" t="s">
        <v>603</v>
      </c>
      <c r="B3" s="188"/>
      <c r="C3" s="187"/>
    </row>
    <row r="4" spans="1:3" s="33" customFormat="1" ht="18" customHeight="1" x14ac:dyDescent="0.2">
      <c r="A4" s="189" t="s">
        <v>521</v>
      </c>
      <c r="B4" s="190"/>
      <c r="C4" s="191"/>
    </row>
    <row r="5" spans="1:3" s="33" customFormat="1" ht="18" customHeight="1" x14ac:dyDescent="0.2">
      <c r="A5" s="51"/>
      <c r="B5" s="164" t="s">
        <v>417</v>
      </c>
      <c r="C5" s="165">
        <v>2024</v>
      </c>
    </row>
    <row r="6" spans="1:3" s="31" customFormat="1" x14ac:dyDescent="0.2">
      <c r="A6" s="51" t="s">
        <v>446</v>
      </c>
      <c r="B6" s="51"/>
      <c r="C6" s="105">
        <v>1039342</v>
      </c>
    </row>
    <row r="7" spans="1:3" x14ac:dyDescent="0.2">
      <c r="A7" s="52"/>
      <c r="B7" s="53"/>
      <c r="C7" s="54"/>
    </row>
    <row r="8" spans="1:3" x14ac:dyDescent="0.2">
      <c r="A8" s="61" t="s">
        <v>447</v>
      </c>
      <c r="B8" s="61"/>
      <c r="C8" s="106">
        <f>SUM(C9:C14)</f>
        <v>0</v>
      </c>
    </row>
    <row r="9" spans="1:3" x14ac:dyDescent="0.2">
      <c r="A9" s="69" t="s">
        <v>448</v>
      </c>
      <c r="B9" s="68" t="s">
        <v>272</v>
      </c>
      <c r="C9" s="107">
        <v>0</v>
      </c>
    </row>
    <row r="10" spans="1:3" x14ac:dyDescent="0.2">
      <c r="A10" s="55" t="s">
        <v>449</v>
      </c>
      <c r="B10" s="56" t="s">
        <v>458</v>
      </c>
      <c r="C10" s="107">
        <v>0</v>
      </c>
    </row>
    <row r="11" spans="1:3" x14ac:dyDescent="0.2">
      <c r="A11" s="55" t="s">
        <v>450</v>
      </c>
      <c r="B11" s="56" t="s">
        <v>280</v>
      </c>
      <c r="C11" s="107">
        <v>0</v>
      </c>
    </row>
    <row r="12" spans="1:3" x14ac:dyDescent="0.2">
      <c r="A12" s="55" t="s">
        <v>451</v>
      </c>
      <c r="B12" s="56" t="s">
        <v>281</v>
      </c>
      <c r="C12" s="107">
        <v>0</v>
      </c>
    </row>
    <row r="13" spans="1:3" x14ac:dyDescent="0.2">
      <c r="A13" s="55" t="s">
        <v>452</v>
      </c>
      <c r="B13" s="56" t="s">
        <v>282</v>
      </c>
      <c r="C13" s="107">
        <v>0</v>
      </c>
    </row>
    <row r="14" spans="1:3" x14ac:dyDescent="0.2">
      <c r="A14" s="57" t="s">
        <v>453</v>
      </c>
      <c r="B14" s="58" t="s">
        <v>454</v>
      </c>
      <c r="C14" s="107">
        <v>0</v>
      </c>
    </row>
    <row r="15" spans="1:3" x14ac:dyDescent="0.2">
      <c r="A15" s="67"/>
      <c r="B15" s="59"/>
      <c r="C15" s="60"/>
    </row>
    <row r="16" spans="1:3" x14ac:dyDescent="0.2">
      <c r="A16" s="61" t="s">
        <v>46</v>
      </c>
      <c r="B16" s="53"/>
      <c r="C16" s="106">
        <f>SUM(C17:C19)</f>
        <v>0</v>
      </c>
    </row>
    <row r="17" spans="1:3" x14ac:dyDescent="0.2">
      <c r="A17" s="62">
        <v>3.1</v>
      </c>
      <c r="B17" s="56" t="s">
        <v>457</v>
      </c>
      <c r="C17" s="107">
        <v>0</v>
      </c>
    </row>
    <row r="18" spans="1:3" x14ac:dyDescent="0.2">
      <c r="A18" s="63">
        <v>3.2</v>
      </c>
      <c r="B18" s="56" t="s">
        <v>455</v>
      </c>
      <c r="C18" s="107">
        <v>0</v>
      </c>
    </row>
    <row r="19" spans="1:3" x14ac:dyDescent="0.2">
      <c r="A19" s="63">
        <v>3.3</v>
      </c>
      <c r="B19" s="58" t="s">
        <v>456</v>
      </c>
      <c r="C19" s="108">
        <v>0</v>
      </c>
    </row>
    <row r="20" spans="1:3" x14ac:dyDescent="0.2">
      <c r="A20" s="52"/>
      <c r="B20" s="64"/>
      <c r="C20" s="65"/>
    </row>
    <row r="21" spans="1:3" x14ac:dyDescent="0.2">
      <c r="A21" s="66" t="s">
        <v>565</v>
      </c>
      <c r="B21" s="66"/>
      <c r="C21" s="105">
        <f>C6+C8-C16</f>
        <v>1039342</v>
      </c>
    </row>
    <row r="23" spans="1:3" x14ac:dyDescent="0.2">
      <c r="B23" s="32" t="s">
        <v>532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46" sqref="B46"/>
    </sheetView>
  </sheetViews>
  <sheetFormatPr baseColWidth="10" defaultColWidth="11.44140625" defaultRowHeight="10.199999999999999" x14ac:dyDescent="0.2"/>
  <cols>
    <col min="1" max="1" width="3.6640625" style="32" customWidth="1"/>
    <col min="2" max="2" width="62.109375" style="32" customWidth="1"/>
    <col min="3" max="3" width="17.6640625" style="32" customWidth="1"/>
    <col min="4" max="16384" width="11.44140625" style="32"/>
  </cols>
  <sheetData>
    <row r="1" spans="1:3" s="34" customFormat="1" ht="18.899999999999999" customHeight="1" x14ac:dyDescent="0.3">
      <c r="A1" s="192" t="s">
        <v>602</v>
      </c>
      <c r="B1" s="193"/>
      <c r="C1" s="194"/>
    </row>
    <row r="2" spans="1:3" s="34" customFormat="1" ht="18.899999999999999" customHeight="1" x14ac:dyDescent="0.3">
      <c r="A2" s="195" t="s">
        <v>522</v>
      </c>
      <c r="B2" s="196"/>
      <c r="C2" s="197"/>
    </row>
    <row r="3" spans="1:3" s="34" customFormat="1" ht="18.899999999999999" customHeight="1" x14ac:dyDescent="0.3">
      <c r="A3" s="195" t="s">
        <v>603</v>
      </c>
      <c r="B3" s="198"/>
      <c r="C3" s="197"/>
    </row>
    <row r="4" spans="1:3" s="35" customFormat="1" x14ac:dyDescent="0.2">
      <c r="A4" s="189" t="s">
        <v>521</v>
      </c>
      <c r="B4" s="190"/>
      <c r="C4" s="191"/>
    </row>
    <row r="5" spans="1:3" s="35" customFormat="1" ht="22.2" customHeight="1" x14ac:dyDescent="0.2">
      <c r="A5" s="134"/>
      <c r="B5" s="135" t="s">
        <v>417</v>
      </c>
      <c r="C5" s="165">
        <v>2024</v>
      </c>
    </row>
    <row r="6" spans="1:3" x14ac:dyDescent="0.2">
      <c r="A6" s="77" t="s">
        <v>459</v>
      </c>
      <c r="B6" s="51"/>
      <c r="C6" s="109">
        <v>896734.38</v>
      </c>
    </row>
    <row r="7" spans="1:3" x14ac:dyDescent="0.2">
      <c r="A7" s="71"/>
      <c r="B7" s="53"/>
      <c r="C7" s="72"/>
    </row>
    <row r="8" spans="1:3" x14ac:dyDescent="0.2">
      <c r="A8" s="61" t="s">
        <v>460</v>
      </c>
      <c r="B8" s="73"/>
      <c r="C8" s="106">
        <f>SUM(C9:C29)</f>
        <v>0</v>
      </c>
    </row>
    <row r="9" spans="1:3" x14ac:dyDescent="0.2">
      <c r="A9" s="89">
        <v>2.1</v>
      </c>
      <c r="B9" s="78" t="s">
        <v>300</v>
      </c>
      <c r="C9" s="110">
        <v>0</v>
      </c>
    </row>
    <row r="10" spans="1:3" x14ac:dyDescent="0.2">
      <c r="A10" s="89">
        <v>2.2000000000000002</v>
      </c>
      <c r="B10" s="78" t="s">
        <v>297</v>
      </c>
      <c r="C10" s="110">
        <v>0</v>
      </c>
    </row>
    <row r="11" spans="1:3" x14ac:dyDescent="0.2">
      <c r="A11" s="83">
        <v>2.2999999999999998</v>
      </c>
      <c r="B11" s="70" t="s">
        <v>167</v>
      </c>
      <c r="C11" s="110">
        <v>0</v>
      </c>
    </row>
    <row r="12" spans="1:3" x14ac:dyDescent="0.2">
      <c r="A12" s="83">
        <v>2.4</v>
      </c>
      <c r="B12" s="70" t="s">
        <v>168</v>
      </c>
      <c r="C12" s="110">
        <v>0</v>
      </c>
    </row>
    <row r="13" spans="1:3" x14ac:dyDescent="0.2">
      <c r="A13" s="83">
        <v>2.5</v>
      </c>
      <c r="B13" s="70" t="s">
        <v>169</v>
      </c>
      <c r="C13" s="110">
        <v>0</v>
      </c>
    </row>
    <row r="14" spans="1:3" x14ac:dyDescent="0.2">
      <c r="A14" s="83">
        <v>2.6</v>
      </c>
      <c r="B14" s="70" t="s">
        <v>170</v>
      </c>
      <c r="C14" s="110">
        <v>0</v>
      </c>
    </row>
    <row r="15" spans="1:3" x14ac:dyDescent="0.2">
      <c r="A15" s="83">
        <v>2.7</v>
      </c>
      <c r="B15" s="70" t="s">
        <v>171</v>
      </c>
      <c r="C15" s="110">
        <v>0</v>
      </c>
    </row>
    <row r="16" spans="1:3" x14ac:dyDescent="0.2">
      <c r="A16" s="83">
        <v>2.8</v>
      </c>
      <c r="B16" s="70" t="s">
        <v>172</v>
      </c>
      <c r="C16" s="110">
        <v>0</v>
      </c>
    </row>
    <row r="17" spans="1:3" x14ac:dyDescent="0.2">
      <c r="A17" s="83">
        <v>2.9</v>
      </c>
      <c r="B17" s="70" t="s">
        <v>174</v>
      </c>
      <c r="C17" s="110">
        <v>0</v>
      </c>
    </row>
    <row r="18" spans="1:3" x14ac:dyDescent="0.2">
      <c r="A18" s="83" t="s">
        <v>461</v>
      </c>
      <c r="B18" s="70" t="s">
        <v>462</v>
      </c>
      <c r="C18" s="110">
        <v>0</v>
      </c>
    </row>
    <row r="19" spans="1:3" x14ac:dyDescent="0.2">
      <c r="A19" s="83" t="s">
        <v>487</v>
      </c>
      <c r="B19" s="70" t="s">
        <v>176</v>
      </c>
      <c r="C19" s="110">
        <v>0</v>
      </c>
    </row>
    <row r="20" spans="1:3" x14ac:dyDescent="0.2">
      <c r="A20" s="83" t="s">
        <v>488</v>
      </c>
      <c r="B20" s="70" t="s">
        <v>463</v>
      </c>
      <c r="C20" s="110">
        <v>0</v>
      </c>
    </row>
    <row r="21" spans="1:3" x14ac:dyDescent="0.2">
      <c r="A21" s="83" t="s">
        <v>489</v>
      </c>
      <c r="B21" s="70" t="s">
        <v>464</v>
      </c>
      <c r="C21" s="110">
        <v>0</v>
      </c>
    </row>
    <row r="22" spans="1:3" x14ac:dyDescent="0.2">
      <c r="A22" s="83" t="s">
        <v>490</v>
      </c>
      <c r="B22" s="70" t="s">
        <v>465</v>
      </c>
      <c r="C22" s="110">
        <v>0</v>
      </c>
    </row>
    <row r="23" spans="1:3" x14ac:dyDescent="0.2">
      <c r="A23" s="83" t="s">
        <v>466</v>
      </c>
      <c r="B23" s="70" t="s">
        <v>467</v>
      </c>
      <c r="C23" s="110">
        <v>0</v>
      </c>
    </row>
    <row r="24" spans="1:3" x14ac:dyDescent="0.2">
      <c r="A24" s="83" t="s">
        <v>468</v>
      </c>
      <c r="B24" s="70" t="s">
        <v>469</v>
      </c>
      <c r="C24" s="110">
        <v>0</v>
      </c>
    </row>
    <row r="25" spans="1:3" x14ac:dyDescent="0.2">
      <c r="A25" s="83" t="s">
        <v>470</v>
      </c>
      <c r="B25" s="70" t="s">
        <v>471</v>
      </c>
      <c r="C25" s="110">
        <v>0</v>
      </c>
    </row>
    <row r="26" spans="1:3" x14ac:dyDescent="0.2">
      <c r="A26" s="83" t="s">
        <v>472</v>
      </c>
      <c r="B26" s="70" t="s">
        <v>473</v>
      </c>
      <c r="C26" s="110">
        <v>0</v>
      </c>
    </row>
    <row r="27" spans="1:3" x14ac:dyDescent="0.2">
      <c r="A27" s="83" t="s">
        <v>474</v>
      </c>
      <c r="B27" s="70" t="s">
        <v>475</v>
      </c>
      <c r="C27" s="110">
        <v>0</v>
      </c>
    </row>
    <row r="28" spans="1:3" x14ac:dyDescent="0.2">
      <c r="A28" s="83" t="s">
        <v>476</v>
      </c>
      <c r="B28" s="70" t="s">
        <v>477</v>
      </c>
      <c r="C28" s="110">
        <v>0</v>
      </c>
    </row>
    <row r="29" spans="1:3" x14ac:dyDescent="0.2">
      <c r="A29" s="83" t="s">
        <v>478</v>
      </c>
      <c r="B29" s="78" t="s">
        <v>479</v>
      </c>
      <c r="C29" s="110">
        <v>0</v>
      </c>
    </row>
    <row r="30" spans="1:3" x14ac:dyDescent="0.2">
      <c r="A30" s="84"/>
      <c r="B30" s="79"/>
      <c r="C30" s="80"/>
    </row>
    <row r="31" spans="1:3" x14ac:dyDescent="0.2">
      <c r="A31" s="81" t="s">
        <v>480</v>
      </c>
      <c r="B31" s="82"/>
      <c r="C31" s="111">
        <f>SUM(C32:C38)</f>
        <v>0</v>
      </c>
    </row>
    <row r="32" spans="1:3" x14ac:dyDescent="0.2">
      <c r="A32" s="83" t="s">
        <v>481</v>
      </c>
      <c r="B32" s="70" t="s">
        <v>369</v>
      </c>
      <c r="C32" s="110">
        <v>0</v>
      </c>
    </row>
    <row r="33" spans="1:3" x14ac:dyDescent="0.2">
      <c r="A33" s="83" t="s">
        <v>482</v>
      </c>
      <c r="B33" s="70" t="s">
        <v>44</v>
      </c>
      <c r="C33" s="110">
        <v>0</v>
      </c>
    </row>
    <row r="34" spans="1:3" x14ac:dyDescent="0.2">
      <c r="A34" s="83" t="s">
        <v>483</v>
      </c>
      <c r="B34" s="70" t="s">
        <v>379</v>
      </c>
      <c r="C34" s="110">
        <v>0</v>
      </c>
    </row>
    <row r="35" spans="1:3" x14ac:dyDescent="0.2">
      <c r="A35" s="83" t="s">
        <v>484</v>
      </c>
      <c r="B35" s="70" t="s">
        <v>385</v>
      </c>
      <c r="C35" s="110">
        <v>0</v>
      </c>
    </row>
    <row r="36" spans="1:3" x14ac:dyDescent="0.2">
      <c r="A36" s="83" t="s">
        <v>485</v>
      </c>
      <c r="B36" s="70" t="s">
        <v>393</v>
      </c>
      <c r="C36" s="110">
        <v>0</v>
      </c>
    </row>
    <row r="37" spans="1:3" x14ac:dyDescent="0.2">
      <c r="A37" s="83" t="s">
        <v>567</v>
      </c>
      <c r="B37" s="70" t="s">
        <v>297</v>
      </c>
      <c r="C37" s="110">
        <v>0</v>
      </c>
    </row>
    <row r="38" spans="1:3" x14ac:dyDescent="0.2">
      <c r="A38" s="83" t="s">
        <v>568</v>
      </c>
      <c r="B38" s="78" t="s">
        <v>486</v>
      </c>
      <c r="C38" s="112">
        <v>0</v>
      </c>
    </row>
    <row r="39" spans="1:3" x14ac:dyDescent="0.2">
      <c r="A39" s="71"/>
      <c r="B39" s="74"/>
      <c r="C39" s="75"/>
    </row>
    <row r="40" spans="1:3" x14ac:dyDescent="0.2">
      <c r="A40" s="76" t="s">
        <v>566</v>
      </c>
      <c r="B40" s="51"/>
      <c r="C40" s="105">
        <f>C6-C8+C31</f>
        <v>896734.38</v>
      </c>
    </row>
    <row r="42" spans="1:3" x14ac:dyDescent="0.2">
      <c r="B42" s="32" t="s">
        <v>532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7"/>
  <sheetViews>
    <sheetView tabSelected="1" topLeftCell="A2" workbookViewId="0">
      <selection activeCell="B61" sqref="B61"/>
    </sheetView>
  </sheetViews>
  <sheetFormatPr baseColWidth="10" defaultColWidth="9.109375" defaultRowHeight="10.199999999999999" x14ac:dyDescent="0.2"/>
  <cols>
    <col min="1" max="1" width="10" style="23" customWidth="1"/>
    <col min="2" max="2" width="68.5546875" style="23" bestFit="1" customWidth="1"/>
    <col min="3" max="3" width="17.44140625" style="23" bestFit="1" customWidth="1"/>
    <col min="4" max="5" width="23.6640625" style="23" bestFit="1" customWidth="1"/>
    <col min="6" max="6" width="19.33203125" style="23" customWidth="1"/>
    <col min="7" max="7" width="20.5546875" style="23" customWidth="1"/>
    <col min="8" max="10" width="20.33203125" style="23" customWidth="1"/>
    <col min="11" max="16384" width="9.109375" style="23"/>
  </cols>
  <sheetData>
    <row r="1" spans="1:10" ht="18.899999999999999" customHeight="1" x14ac:dyDescent="0.2">
      <c r="A1" s="181" t="s">
        <v>602</v>
      </c>
      <c r="B1" s="200"/>
      <c r="C1" s="200"/>
      <c r="D1" s="200"/>
      <c r="E1" s="200"/>
      <c r="F1" s="200"/>
      <c r="G1" s="21" t="s">
        <v>512</v>
      </c>
      <c r="H1" s="22">
        <v>2024</v>
      </c>
    </row>
    <row r="2" spans="1:10" ht="18.899999999999999" customHeight="1" x14ac:dyDescent="0.2">
      <c r="A2" s="181" t="s">
        <v>523</v>
      </c>
      <c r="B2" s="200"/>
      <c r="C2" s="200"/>
      <c r="D2" s="200"/>
      <c r="E2" s="200"/>
      <c r="F2" s="200"/>
      <c r="G2" s="21" t="s">
        <v>513</v>
      </c>
      <c r="H2" s="22" t="s">
        <v>515</v>
      </c>
    </row>
    <row r="3" spans="1:10" ht="18.899999999999999" customHeight="1" x14ac:dyDescent="0.2">
      <c r="A3" s="201" t="s">
        <v>603</v>
      </c>
      <c r="B3" s="202"/>
      <c r="C3" s="202"/>
      <c r="D3" s="202"/>
      <c r="E3" s="202"/>
      <c r="F3" s="202"/>
      <c r="G3" s="21" t="s">
        <v>514</v>
      </c>
      <c r="H3" s="22">
        <v>2</v>
      </c>
    </row>
    <row r="4" spans="1:10" x14ac:dyDescent="0.2">
      <c r="A4" s="24" t="s">
        <v>124</v>
      </c>
      <c r="B4" s="25"/>
      <c r="C4" s="25"/>
      <c r="D4" s="25"/>
      <c r="E4" s="25"/>
      <c r="F4" s="25"/>
      <c r="G4" s="25"/>
      <c r="H4" s="25"/>
    </row>
    <row r="7" spans="1:10" x14ac:dyDescent="0.2">
      <c r="A7" s="26" t="s">
        <v>91</v>
      </c>
      <c r="B7" s="26" t="s">
        <v>417</v>
      </c>
      <c r="C7" s="26" t="s">
        <v>117</v>
      </c>
      <c r="D7" s="26" t="s">
        <v>418</v>
      </c>
      <c r="E7" s="26" t="s">
        <v>419</v>
      </c>
      <c r="F7" s="26" t="s">
        <v>116</v>
      </c>
      <c r="G7" s="26" t="s">
        <v>84</v>
      </c>
      <c r="H7" s="26" t="s">
        <v>118</v>
      </c>
      <c r="I7" s="26" t="s">
        <v>119</v>
      </c>
      <c r="J7" s="26" t="s">
        <v>120</v>
      </c>
    </row>
    <row r="8" spans="1:10" s="37" customFormat="1" x14ac:dyDescent="0.2">
      <c r="A8" s="36">
        <v>7000</v>
      </c>
      <c r="B8" s="37" t="s">
        <v>85</v>
      </c>
    </row>
    <row r="9" spans="1:10" x14ac:dyDescent="0.2">
      <c r="A9" s="23">
        <v>7110</v>
      </c>
      <c r="B9" s="23" t="s">
        <v>84</v>
      </c>
      <c r="C9" s="28">
        <v>0</v>
      </c>
      <c r="D9" s="28">
        <v>0</v>
      </c>
      <c r="E9" s="28">
        <v>0</v>
      </c>
      <c r="F9" s="28">
        <f>C9+D9+E9</f>
        <v>0</v>
      </c>
    </row>
    <row r="10" spans="1:10" x14ac:dyDescent="0.2">
      <c r="A10" s="23">
        <v>7120</v>
      </c>
      <c r="B10" s="23" t="s">
        <v>83</v>
      </c>
      <c r="C10" s="28">
        <v>0</v>
      </c>
      <c r="D10" s="28">
        <v>0</v>
      </c>
      <c r="E10" s="28">
        <v>0</v>
      </c>
      <c r="F10" s="28">
        <f t="shared" ref="F10:F33" si="0">C10+D10+E10</f>
        <v>0</v>
      </c>
    </row>
    <row r="11" spans="1:10" x14ac:dyDescent="0.2">
      <c r="A11" s="23">
        <v>7130</v>
      </c>
      <c r="B11" s="23" t="s">
        <v>82</v>
      </c>
      <c r="C11" s="28">
        <v>0</v>
      </c>
      <c r="D11" s="28">
        <v>0</v>
      </c>
      <c r="E11" s="28">
        <v>0</v>
      </c>
      <c r="F11" s="28">
        <f t="shared" si="0"/>
        <v>0</v>
      </c>
    </row>
    <row r="12" spans="1:10" x14ac:dyDescent="0.2">
      <c r="A12" s="23">
        <v>7140</v>
      </c>
      <c r="B12" s="23" t="s">
        <v>81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7150</v>
      </c>
      <c r="B13" s="23" t="s">
        <v>80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7160</v>
      </c>
      <c r="B14" s="23" t="s">
        <v>79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7210</v>
      </c>
      <c r="B15" s="23" t="s">
        <v>78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7220</v>
      </c>
      <c r="B16" s="23" t="s">
        <v>77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7230</v>
      </c>
      <c r="B17" s="23" t="s">
        <v>76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7240</v>
      </c>
      <c r="B18" s="23" t="s">
        <v>75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7250</v>
      </c>
      <c r="B19" s="23" t="s">
        <v>74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7260</v>
      </c>
      <c r="B20" s="23" t="s">
        <v>73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7310</v>
      </c>
      <c r="B21" s="23" t="s">
        <v>72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7320</v>
      </c>
      <c r="B22" s="23" t="s">
        <v>71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7330</v>
      </c>
      <c r="B23" s="23" t="s">
        <v>70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7340</v>
      </c>
      <c r="B24" s="23" t="s">
        <v>69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7350</v>
      </c>
      <c r="B25" s="23" t="s">
        <v>68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7360</v>
      </c>
      <c r="B26" s="23" t="s">
        <v>67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7410</v>
      </c>
      <c r="B27" s="23" t="s">
        <v>66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7420</v>
      </c>
      <c r="B28" s="23" t="s">
        <v>65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7510</v>
      </c>
      <c r="B29" s="23" t="s">
        <v>64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7520</v>
      </c>
      <c r="B30" s="23" t="s">
        <v>63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7610</v>
      </c>
      <c r="B31" s="23" t="s">
        <v>62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7620</v>
      </c>
      <c r="B32" s="23" t="s">
        <v>61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7630</v>
      </c>
      <c r="B33" s="23" t="s">
        <v>60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7640</v>
      </c>
      <c r="B34" s="23" t="s">
        <v>59</v>
      </c>
      <c r="C34" s="28">
        <v>0</v>
      </c>
      <c r="D34" s="28">
        <v>0</v>
      </c>
      <c r="E34" s="28">
        <v>0</v>
      </c>
      <c r="F34" s="28">
        <f t="shared" ref="F34" si="1">C34+D34+E34</f>
        <v>0</v>
      </c>
    </row>
    <row r="35" spans="1:6" s="91" customFormat="1" x14ac:dyDescent="0.2">
      <c r="C35" s="93"/>
      <c r="D35" s="93"/>
      <c r="E35" s="93"/>
      <c r="F35" s="93"/>
    </row>
    <row r="36" spans="1:6" s="37" customFormat="1" x14ac:dyDescent="0.2">
      <c r="A36" s="36">
        <v>8000</v>
      </c>
      <c r="B36" s="37" t="s">
        <v>58</v>
      </c>
    </row>
    <row r="37" spans="1:6" x14ac:dyDescent="0.2">
      <c r="C37" s="28"/>
      <c r="D37" s="28"/>
      <c r="E37" s="28"/>
      <c r="F37" s="28"/>
    </row>
    <row r="38" spans="1:6" x14ac:dyDescent="0.2">
      <c r="B38" s="199" t="s">
        <v>569</v>
      </c>
      <c r="C38" s="199"/>
      <c r="D38" s="28"/>
      <c r="E38" s="28"/>
      <c r="F38" s="28"/>
    </row>
    <row r="39" spans="1:6" x14ac:dyDescent="0.2">
      <c r="B39" s="127" t="s">
        <v>417</v>
      </c>
      <c r="C39" s="133">
        <f>H1</f>
        <v>2024</v>
      </c>
      <c r="D39" s="28"/>
      <c r="E39" s="28"/>
      <c r="F39" s="28"/>
    </row>
    <row r="40" spans="1:6" x14ac:dyDescent="0.2">
      <c r="B40" s="128" t="s">
        <v>57</v>
      </c>
      <c r="C40" s="129">
        <v>2113754</v>
      </c>
      <c r="D40" s="28"/>
      <c r="E40" s="28"/>
      <c r="F40" s="28"/>
    </row>
    <row r="41" spans="1:6" x14ac:dyDescent="0.2">
      <c r="B41" s="128" t="s">
        <v>56</v>
      </c>
      <c r="C41" s="129">
        <v>-1074412</v>
      </c>
      <c r="D41" s="28"/>
      <c r="E41" s="28"/>
      <c r="F41" s="28"/>
    </row>
    <row r="42" spans="1:6" x14ac:dyDescent="0.2">
      <c r="B42" s="128" t="s">
        <v>55</v>
      </c>
      <c r="C42" s="129">
        <v>0</v>
      </c>
      <c r="D42" s="28"/>
      <c r="E42" s="28"/>
      <c r="F42" s="28"/>
    </row>
    <row r="43" spans="1:6" x14ac:dyDescent="0.2">
      <c r="B43" s="128" t="s">
        <v>54</v>
      </c>
      <c r="C43" s="129">
        <v>0</v>
      </c>
      <c r="D43" s="28"/>
      <c r="E43" s="28"/>
      <c r="F43" s="28"/>
    </row>
    <row r="44" spans="1:6" x14ac:dyDescent="0.2">
      <c r="B44" s="128" t="s">
        <v>53</v>
      </c>
      <c r="C44" s="129">
        <v>-1039342</v>
      </c>
      <c r="D44" s="28"/>
      <c r="E44" s="28"/>
      <c r="F44" s="28"/>
    </row>
    <row r="45" spans="1:6" s="91" customFormat="1" x14ac:dyDescent="0.2">
      <c r="B45" s="167"/>
      <c r="C45" s="168"/>
      <c r="D45" s="93"/>
      <c r="E45" s="93"/>
      <c r="F45" s="93"/>
    </row>
    <row r="46" spans="1:6" x14ac:dyDescent="0.2">
      <c r="B46" s="166"/>
      <c r="C46" s="130"/>
      <c r="D46" s="28"/>
      <c r="E46" s="28"/>
      <c r="F46" s="28"/>
    </row>
    <row r="47" spans="1:6" x14ac:dyDescent="0.2">
      <c r="B47" s="199" t="s">
        <v>570</v>
      </c>
      <c r="C47" s="199"/>
    </row>
    <row r="48" spans="1:6" x14ac:dyDescent="0.2">
      <c r="B48" s="131" t="s">
        <v>417</v>
      </c>
      <c r="C48" s="133">
        <f>H1</f>
        <v>2024</v>
      </c>
    </row>
    <row r="49" spans="2:3" x14ac:dyDescent="0.2">
      <c r="B49" s="128" t="s">
        <v>52</v>
      </c>
      <c r="C49" s="132">
        <v>-2113754</v>
      </c>
    </row>
    <row r="50" spans="2:3" x14ac:dyDescent="0.2">
      <c r="B50" s="128" t="s">
        <v>51</v>
      </c>
      <c r="C50" s="132">
        <v>518993.37</v>
      </c>
    </row>
    <row r="51" spans="2:3" x14ac:dyDescent="0.2">
      <c r="B51" s="128" t="s">
        <v>571</v>
      </c>
      <c r="C51" s="132">
        <v>0</v>
      </c>
    </row>
    <row r="52" spans="2:3" x14ac:dyDescent="0.2">
      <c r="B52" s="128" t="s">
        <v>50</v>
      </c>
      <c r="C52" s="132">
        <v>698026.25</v>
      </c>
    </row>
    <row r="53" spans="2:3" x14ac:dyDescent="0.2">
      <c r="B53" s="128" t="s">
        <v>49</v>
      </c>
      <c r="C53" s="132">
        <v>0</v>
      </c>
    </row>
    <row r="54" spans="2:3" x14ac:dyDescent="0.2">
      <c r="B54" s="128" t="s">
        <v>48</v>
      </c>
      <c r="C54" s="132">
        <v>0</v>
      </c>
    </row>
    <row r="55" spans="2:3" x14ac:dyDescent="0.2">
      <c r="B55" s="128" t="s">
        <v>47</v>
      </c>
      <c r="C55" s="132">
        <v>896734.38</v>
      </c>
    </row>
    <row r="57" spans="2:3" x14ac:dyDescent="0.2">
      <c r="B57" s="126" t="s">
        <v>532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47:C47"/>
    <mergeCell ref="A1:F1"/>
    <mergeCell ref="A2:F2"/>
    <mergeCell ref="A3:F3"/>
    <mergeCell ref="B38:C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2019-02-13T21:19:08Z</cp:lastPrinted>
  <dcterms:created xsi:type="dcterms:W3CDTF">2012-12-11T20:36:24Z</dcterms:created>
  <dcterms:modified xsi:type="dcterms:W3CDTF">2024-07-03T15:22:42Z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